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207-2\Desktop\Новая папка\"/>
    </mc:Choice>
  </mc:AlternateContent>
  <xr:revisionPtr revIDLastSave="0" documentId="13_ncr:1_{DBBCC9BB-CFD0-41D5-9437-FD976ED6AF54}" xr6:coauthVersionLast="47" xr6:coauthVersionMax="47" xr10:uidLastSave="{00000000-0000-0000-0000-000000000000}"/>
  <bookViews>
    <workbookView xWindow="-120" yWindow="-120" windowWidth="29040" windowHeight="15840" xr2:uid="{00000000-000D-0000-FFFF-FFFF00000000}"/>
  </bookViews>
  <sheets>
    <sheet name="Доходы" sheetId="1" r:id="rId1"/>
  </sheets>
  <definedNames>
    <definedName name="_xlnm.Print_Area" localSheetId="0">Доходы!$A$1:$I$76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5" i="1" l="1"/>
  <c r="F73" i="1"/>
  <c r="G53" i="1"/>
  <c r="D54" i="1"/>
  <c r="E54" i="1"/>
  <c r="C54" i="1"/>
  <c r="D28" i="1" l="1"/>
  <c r="E28" i="1"/>
  <c r="C28" i="1"/>
  <c r="F72" i="1" l="1"/>
  <c r="F71" i="1"/>
  <c r="F68" i="1"/>
  <c r="G68" i="1"/>
  <c r="F67" i="1"/>
  <c r="G67" i="1"/>
  <c r="F66" i="1"/>
  <c r="G66" i="1"/>
  <c r="F65" i="1"/>
  <c r="G65" i="1"/>
  <c r="F61" i="1"/>
  <c r="G61" i="1"/>
  <c r="F62" i="1"/>
  <c r="F63" i="1"/>
  <c r="G63" i="1"/>
  <c r="F64" i="1"/>
  <c r="G64" i="1"/>
  <c r="G60" i="1"/>
  <c r="F60" i="1"/>
  <c r="D47" i="1"/>
  <c r="E47" i="1"/>
  <c r="C47" i="1"/>
  <c r="C42" i="1"/>
  <c r="D42" i="1"/>
  <c r="E42" i="1"/>
  <c r="G36" i="1" l="1"/>
  <c r="E35" i="1"/>
  <c r="E27" i="1" s="1"/>
  <c r="F31" i="1"/>
  <c r="D69" i="1" l="1"/>
  <c r="E69" i="1"/>
  <c r="C69" i="1"/>
  <c r="D59" i="1"/>
  <c r="E59" i="1"/>
  <c r="C59" i="1"/>
  <c r="D51" i="1"/>
  <c r="E51" i="1"/>
  <c r="C51" i="1"/>
  <c r="D35" i="1"/>
  <c r="D27" i="1" s="1"/>
  <c r="C35" i="1"/>
  <c r="C27" i="1" s="1"/>
  <c r="G35" i="1" l="1"/>
  <c r="E74" i="1"/>
  <c r="D75" i="1"/>
  <c r="D74" i="1" s="1"/>
  <c r="C75" i="1"/>
  <c r="C74" i="1" s="1"/>
  <c r="G71" i="1"/>
  <c r="G72" i="1" l="1"/>
  <c r="C20" i="1" l="1"/>
  <c r="G73" i="1"/>
  <c r="G58" i="1"/>
  <c r="F58" i="1"/>
  <c r="G52" i="1"/>
  <c r="D37" i="1"/>
  <c r="C37" i="1"/>
  <c r="D23" i="1"/>
  <c r="F21" i="1"/>
  <c r="G18" i="1"/>
  <c r="F12" i="1"/>
  <c r="C11" i="1"/>
  <c r="E50" i="1" l="1"/>
  <c r="E49" i="1" s="1"/>
  <c r="G69" i="1"/>
  <c r="G30" i="1"/>
  <c r="G70" i="1"/>
  <c r="F41" i="1"/>
  <c r="D39" i="1"/>
  <c r="G41" i="1"/>
  <c r="F18" i="1"/>
  <c r="G56" i="1"/>
  <c r="G32" i="1"/>
  <c r="G19" i="1"/>
  <c r="F29" i="1"/>
  <c r="G57" i="1"/>
  <c r="F19" i="1"/>
  <c r="G24" i="1"/>
  <c r="E23" i="1"/>
  <c r="G23" i="1" s="1"/>
  <c r="G29" i="1"/>
  <c r="G31" i="1"/>
  <c r="F24" i="1"/>
  <c r="G21" i="1"/>
  <c r="D15" i="1"/>
  <c r="E13" i="1"/>
  <c r="E11" i="1"/>
  <c r="G12" i="1"/>
  <c r="F57" i="1"/>
  <c r="C39" i="1"/>
  <c r="F30" i="1"/>
  <c r="C23" i="1"/>
  <c r="C15" i="1"/>
  <c r="E39" i="1"/>
  <c r="F40" i="1"/>
  <c r="G40" i="1"/>
  <c r="C13" i="1"/>
  <c r="F32" i="1"/>
  <c r="D20" i="1"/>
  <c r="G55" i="1"/>
  <c r="D11" i="1"/>
  <c r="C10" i="1" l="1"/>
  <c r="F11" i="1"/>
  <c r="G51" i="1"/>
  <c r="F13" i="1"/>
  <c r="F59" i="1"/>
  <c r="D13" i="1"/>
  <c r="D10" i="1" s="1"/>
  <c r="D50" i="1"/>
  <c r="D49" i="1" s="1"/>
  <c r="F54" i="1"/>
  <c r="F23" i="1"/>
  <c r="G59" i="1"/>
  <c r="G14" i="1"/>
  <c r="G54" i="1"/>
  <c r="F69" i="1"/>
  <c r="G16" i="1"/>
  <c r="E15" i="1"/>
  <c r="F15" i="1" s="1"/>
  <c r="F16" i="1"/>
  <c r="G11" i="1"/>
  <c r="C50" i="1"/>
  <c r="C49" i="1" s="1"/>
  <c r="F14" i="1"/>
  <c r="G22" i="1"/>
  <c r="E20" i="1"/>
  <c r="F22" i="1"/>
  <c r="G38" i="1"/>
  <c r="F38" i="1"/>
  <c r="E37" i="1"/>
  <c r="F39" i="1"/>
  <c r="G39" i="1"/>
  <c r="G46" i="1"/>
  <c r="F46" i="1"/>
  <c r="G28" i="1"/>
  <c r="F28" i="1"/>
  <c r="E10" i="1" l="1"/>
  <c r="E8" i="1" s="1"/>
  <c r="D8" i="1"/>
  <c r="C8" i="1"/>
  <c r="G13" i="1"/>
  <c r="G49" i="1"/>
  <c r="G50" i="1"/>
  <c r="G42" i="1"/>
  <c r="G44" i="1"/>
  <c r="G15" i="1"/>
  <c r="F50" i="1"/>
  <c r="F49" i="1"/>
  <c r="F20" i="1"/>
  <c r="G20" i="1"/>
  <c r="G27" i="1"/>
  <c r="F27" i="1"/>
  <c r="G37" i="1"/>
  <c r="F37" i="1"/>
  <c r="F10" i="1" l="1"/>
  <c r="G10" i="1"/>
  <c r="F8" i="1" l="1"/>
  <c r="G8" i="1"/>
</calcChain>
</file>

<file path=xl/sharedStrings.xml><?xml version="1.0" encoding="utf-8"?>
<sst xmlns="http://schemas.openxmlformats.org/spreadsheetml/2006/main" count="211" uniqueCount="200">
  <si>
    <t>(в рублях)</t>
  </si>
  <si>
    <t>Наименование 
показателя</t>
  </si>
  <si>
    <t>Код дохода по бюджетной классификации</t>
  </si>
  <si>
    <t>Примечание к гр. 6</t>
  </si>
  <si>
    <t>1</t>
  </si>
  <si>
    <t>2</t>
  </si>
  <si>
    <t>3</t>
  </si>
  <si>
    <t>4</t>
  </si>
  <si>
    <t>5</t>
  </si>
  <si>
    <t>6</t>
  </si>
  <si>
    <t>7</t>
  </si>
  <si>
    <t>8</t>
  </si>
  <si>
    <t>Доходы бюджета - ИТОГО</t>
  </si>
  <si>
    <t>х</t>
  </si>
  <si>
    <t xml:space="preserve">в том числе: </t>
  </si>
  <si>
    <t xml:space="preserve">  НАЛОГИ НА СОВОКУПНЫЙ ДОХОД</t>
  </si>
  <si>
    <t xml:space="preserve">  ПЛАТЕЖИ ПРИ ПОЛЬЗОВАНИИ ПРИРОДНЫМИ РЕСУРСАМИ</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</si>
  <si>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</si>
  <si>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</si>
  <si>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Налог на доходы физических лиц</t>
  </si>
  <si>
    <t>Единый налог на вмененный доход для отдельных видов деятельности</t>
  </si>
  <si>
    <t>Единый сельскохозяйственный налог</t>
  </si>
  <si>
    <t>Налог, взимаемый в связи с применением патентной системы налогообложения</t>
  </si>
  <si>
    <t>Налог, взимаемый в связи с применением упрощенной системы налогообложения</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</si>
  <si>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</si>
  <si>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</si>
  <si>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</si>
  <si>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</si>
  <si>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</si>
  <si>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</si>
  <si>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Государственная пошлина за государственную регистрацию, а также за совершение прочих юридически значимых действий</t>
  </si>
  <si>
    <t>ДОХОДЫ ОТ ИСПОЛЬЗОВАНИЯ ИМУЩЕСТВА, НАХОДЯЩЕГОСЯ В ГОСУДАРСТВЕННОЙ И МУНИЦИПАЛЬНОЙ СОБСТВЕННОСТИ</t>
  </si>
  <si>
    <t>НАЛОГОВЫЕ И НЕНАЛОГОВЫЕ ДОХОДЫ</t>
  </si>
  <si>
    <t>НАЛОГИ НА ПРИБЫЛЬ, ДОХОДЫ</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</si>
  <si>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</si>
  <si>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Иные межбюджетные трансферты</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</si>
  <si>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</si>
  <si>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Субвенции бюджетам бюджетной системы Российской Федерации</t>
  </si>
  <si>
    <t>Прочие субсидии бюджетам муниципальных округов</t>
  </si>
  <si>
    <t>Субсидии бюджетам муниципальных округов на подготовку проектов межевания земельных участков и на проведение кадастровых работ</t>
  </si>
  <si>
    <t>Субсидии бюджетам муниципальных округов на поддержку отрасли культуры</t>
  </si>
  <si>
    <t>Субсидии бюджетам бюджетной системы Российской Федерации (межбюджетные субсидии)</t>
  </si>
  <si>
    <t>Прочие дотации бюджетам муниципальных округов</t>
  </si>
  <si>
    <t>Дотации бюджетам муниципальных округов на поддержку мер по обеспечению сбалансированности бюджетов</t>
  </si>
  <si>
    <t>Дотации бюджетам бюджетной системы Российской Федерации</t>
  </si>
  <si>
    <t>БЕЗВОЗМЕЗДНЫЕ ПОСТУПЛЕНИЯ ОТ ДРУГИХ БЮДЖЕТОВ БЮДЖЕТНОЙ СИСТЕМЫ РОССИЙСКОЙ ФЕДЕРАЦИИ</t>
  </si>
  <si>
    <t>БЕЗВОЗМЕЗДНЫЕ ПОСТУПЛЕНИЯ</t>
  </si>
  <si>
    <t>Невыясненные поступления</t>
  </si>
  <si>
    <t>ПРОЧИЕ НЕНАЛОГОВЫЕ ДОХОДЫ</t>
  </si>
  <si>
    <t>ШТРАФЫ, САНКЦИИ, ВОЗМЕЩЕНИЕ УЩЕРБА</t>
  </si>
  <si>
    <t>Доходы от продажи земельных участков, находящихся в государственной и муниципальной собственности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</si>
  <si>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</si>
  <si>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ПРОДАЖИ МАТЕРИАЛЬНЫХ И НЕМАТЕРИАЛЬНЫХ АКТИВОВ</t>
  </si>
  <si>
    <t>Доходы от компенсации затрат государства</t>
  </si>
  <si>
    <t>Доходы от оказания платных услуг (работ)</t>
  </si>
  <si>
    <t>ДОХОДЫ ОТ ОКАЗАНИЯ ПЛАТНЫХ УСЛУГ И КОМПЕНСАЦИИ ЗАТРАТ ГОСУДАРСТВА</t>
  </si>
  <si>
    <t>Плата за негативное воздействие на окружающую среду</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</si>
  <si>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</si>
  <si>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</si>
  <si>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Доходы от сдачи в аренду имущества, составляющего государственную (муниципальную) казну (за исключением земельных участков)</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</si>
  <si>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</si>
  <si>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</si>
  <si>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</si>
  <si>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</si>
  <si>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</si>
  <si>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</si>
  <si>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</si>
  <si>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Примечание к гр. 7</t>
  </si>
  <si>
    <t xml:space="preserve"> 000 1 00 00000 00 0000 000</t>
  </si>
  <si>
    <t xml:space="preserve"> 000 1 01 00000 00 0000 000</t>
  </si>
  <si>
    <t xml:space="preserve"> 000 1 01 02000 01 0000 110</t>
  </si>
  <si>
    <t xml:space="preserve"> 000 1 03 00000 00 0000 000</t>
  </si>
  <si>
    <t xml:space="preserve"> 000 1 03 02000 01 0000 110</t>
  </si>
  <si>
    <t xml:space="preserve"> 000 1 05 00000 00 0000 000</t>
  </si>
  <si>
    <t xml:space="preserve"> 000 1 05 01000 00 0000 110</t>
  </si>
  <si>
    <t xml:space="preserve"> 000 1 05 02000 02 0000 110</t>
  </si>
  <si>
    <t xml:space="preserve"> 000 1 05 03000 01 0000 110</t>
  </si>
  <si>
    <t xml:space="preserve"> 000 1 05 04000 02 0000 110</t>
  </si>
  <si>
    <t xml:space="preserve"> 000 1 06 01000 00 0000 110</t>
  </si>
  <si>
    <t xml:space="preserve"> 000 1 06 06000 00 0000 110</t>
  </si>
  <si>
    <t xml:space="preserve"> 000 1 08 00000 00 0000 000</t>
  </si>
  <si>
    <t xml:space="preserve"> 000 1 08 03000 01 0000 110</t>
  </si>
  <si>
    <t xml:space="preserve"> 000 1 08 04000 01 0000 110</t>
  </si>
  <si>
    <t xml:space="preserve"> 000 1 06 00000 00 0000 000</t>
  </si>
  <si>
    <t xml:space="preserve"> 000 1 08 07000 01 0000 110</t>
  </si>
  <si>
    <t xml:space="preserve"> 000 1 11 00000 00 0000 000</t>
  </si>
  <si>
    <t xml:space="preserve"> 000 1 11 05000 00 0000 120</t>
  </si>
  <si>
    <t xml:space="preserve"> 000 1 11 09040 00 0000 120</t>
  </si>
  <si>
    <t xml:space="preserve"> 000 1 11 09000 00 0000 120</t>
  </si>
  <si>
    <t xml:space="preserve"> 000 1 11 05070 00 0000 120</t>
  </si>
  <si>
    <t xml:space="preserve"> 000 1 11 05030 00 0000 120</t>
  </si>
  <si>
    <t xml:space="preserve"> 000 1 11 05020 00 0000 120</t>
  </si>
  <si>
    <t xml:space="preserve"> 000 1 11 05010 00 0000 120</t>
  </si>
  <si>
    <t xml:space="preserve"> 000 1 12 00000 00 0000 000</t>
  </si>
  <si>
    <t xml:space="preserve"> 000 1 12 01000 01 0000 120</t>
  </si>
  <si>
    <t xml:space="preserve"> 000 1 13 00000 00 0000 000</t>
  </si>
  <si>
    <t xml:space="preserve"> 000 1 13 01000 00 0000 130</t>
  </si>
  <si>
    <t xml:space="preserve"> 000 1 13 02000 00 0000 130</t>
  </si>
  <si>
    <t xml:space="preserve"> 000 1 14 00000 00 0000 000</t>
  </si>
  <si>
    <t xml:space="preserve"> 000 1 14 02000 00 0000 410</t>
  </si>
  <si>
    <t xml:space="preserve"> 000 1 14 06000 00 0000 430</t>
  </si>
  <si>
    <t xml:space="preserve"> 000 1 16 00000 00 0000 000</t>
  </si>
  <si>
    <t xml:space="preserve"> 000 1 17 00000 00 0000 000</t>
  </si>
  <si>
    <t xml:space="preserve"> 000 1 17 01000 00 0000 180</t>
  </si>
  <si>
    <t xml:space="preserve"> 000 2 00 00000 00 0000 000</t>
  </si>
  <si>
    <t xml:space="preserve"> 000 2 02 00000 00 0000 000</t>
  </si>
  <si>
    <t xml:space="preserve"> 000 2 02 10000 00 0000 150</t>
  </si>
  <si>
    <t xml:space="preserve"> 000 2 02 15002 14 0000 150</t>
  </si>
  <si>
    <t xml:space="preserve"> 000 2 02 19999 14 0000 150</t>
  </si>
  <si>
    <t xml:space="preserve"> 000 2 02 20000 00 0000 150</t>
  </si>
  <si>
    <t>000 2 02 20077 14 0000 150</t>
  </si>
  <si>
    <t xml:space="preserve"> 000 2 02 25519 14 0000 150</t>
  </si>
  <si>
    <t xml:space="preserve"> 000 2 02 25599 14 0000 150</t>
  </si>
  <si>
    <t xml:space="preserve"> 000 2 02 29999 14 0000 150</t>
  </si>
  <si>
    <t xml:space="preserve">  Субвенции бюджетам муниципальных округов на выполнение передаваемых полномочий субъектов Российской Федерации</t>
  </si>
  <si>
    <t xml:space="preserve">  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</si>
  <si>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 xml:space="preserve">  Субвенции бюджетам муниципальных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</si>
  <si>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</si>
  <si>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Субвенции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</si>
  <si>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Субвенции бюджетам муниципальных округов на государственную регистрацию актов гражданского состояния</t>
  </si>
  <si>
    <t xml:space="preserve">  Единая субвенция бюджетам муниципальных округов из бюджета субъекта Российской Федерации</t>
  </si>
  <si>
    <t xml:space="preserve">  Прочие субвенции бюджетам муниципальных округов</t>
  </si>
  <si>
    <t xml:space="preserve"> 000 2 02 30024 14 0000 150</t>
  </si>
  <si>
    <t xml:space="preserve"> 000 2 02 30029 14 0000 150</t>
  </si>
  <si>
    <t xml:space="preserve"> 000 2 02 35082 14 0000 150</t>
  </si>
  <si>
    <t xml:space="preserve"> 000 2 02 35118 14 0000 150</t>
  </si>
  <si>
    <t xml:space="preserve"> 000 2 02 35120 14 0000 150</t>
  </si>
  <si>
    <t xml:space="preserve"> 000 2 02 35304 14 0000 150</t>
  </si>
  <si>
    <t xml:space="preserve"> 000 2 02 35930 14 0000 150</t>
  </si>
  <si>
    <t xml:space="preserve"> 000 2 02 36900 14 0000 150</t>
  </si>
  <si>
    <t xml:space="preserve"> 000 2 02 39999 14 0000 150</t>
  </si>
  <si>
    <t xml:space="preserve"> 000 2 02 30000 00 0000 150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</si>
  <si>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</si>
  <si>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</si>
  <si>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Прочие межбюджетные транчферты, передаваемые бюджетам муниципальных округов</t>
  </si>
  <si>
    <t xml:space="preserve"> 000 2 02 45303 14 0000 150</t>
  </si>
  <si>
    <t>000 2 02 45179 14 0000 150</t>
  </si>
  <si>
    <t>000 2 02 45050 14 0000 150</t>
  </si>
  <si>
    <t>000 2 02 49999 14 0000 150</t>
  </si>
  <si>
    <t xml:space="preserve"> 000 2 02 40000 00 0000 150</t>
  </si>
  <si>
    <t>000 2 19 00000 00 0000 000</t>
  </si>
  <si>
    <t>000 2 19 00000 14 0000 150</t>
  </si>
  <si>
    <t>000 2 19 60010 14 0000 150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</si>
  <si>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</si>
  <si>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</si>
  <si>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000  1 11 05300 00 0000 120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</si>
  <si>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</si>
  <si>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(6=5/3*100)</t>
  </si>
  <si>
    <t>(7=5/4*100)</t>
  </si>
  <si>
    <t>Сведения о фактических поступлениях доходов бюджета Пограничного муниципального округа в 2025 году в сравнении с первоначально утвержденными решением о бюджете значениями и с уточненными значениями с учетом внесенных изменений</t>
  </si>
  <si>
    <t>Первоначальный бюджет 2025 года  от 29.11.2024                    № 240-МПА</t>
  </si>
  <si>
    <t>Кассовое исполнение бюджета 2025 года</t>
  </si>
  <si>
    <t>Процент исполнения к первоначальному бюджету 2025 года</t>
  </si>
  <si>
    <t>Процент исполнения к уточненному бюджету 2025 года</t>
  </si>
  <si>
    <t>Субсидии бюджетам муниципальных округов на софинансирование капитальных вложений в объекты муниципальной собственности</t>
  </si>
  <si>
    <t>000  1 11 05400 00 0000 120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</si>
  <si>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</si>
  <si>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9</t>
  </si>
  <si>
    <t>Уточненный бюджет 2025 года  от 29.11.2024                       № 240-МПА                          ( в редакции                      от 18.12.2025                             № 12-МПА)</t>
  </si>
  <si>
    <t>Рост платежей за счет  увеличения фонда оплаты труда (в т.ч. за счет индексации заработной платы путем увеличения в 1,076 раза с 01.10.2025)</t>
  </si>
  <si>
    <t xml:space="preserve">Рост платежей за счет  увеличения поступлений в декабре 2025 г. по ФКУ "ВСЦ" МО России,  АО "БТС СК МОСТ", ОАО "РЖД", и др. </t>
  </si>
  <si>
    <t>Рост обусловлен увеличением объема реализации подакцизных товаров</t>
  </si>
  <si>
    <t>Оплата задолженности за прошлое время плательщиками ЕНВД (налог отменен с 01.01.2021)</t>
  </si>
  <si>
    <t xml:space="preserve"> Рост поступлений за счет увеличения доходов от ведения финансово-хозяйственной деятельности по ИП Бондаренко Д.В., ООО «Алкион», ООО «Пекарь», и др.  </t>
  </si>
  <si>
    <t>Плановые показатели предусматривались в соответствии с суммой планируемых поступлений на 2025 год МИ Федеральной налоговой службы    № 9 по Приморскому краю. Рост поступлений по ООО "Елена" за счет увеличения объема реализации сельскохозяйственной продукции за 2024 год</t>
  </si>
  <si>
    <t>Увеличение поступлений за счет роста потенциального возможного дохода и роста количества налогоплательщиков: ИП Шевцов А.А., ИП Чжен И.Г., ИП Холодкова Т.А.  и др. и изменения срока уплаты по сроку 2/3 части патента на 29.12.2025 (в 2024 г. срок уплаты 2/3 части патента - 09.01.2025)</t>
  </si>
  <si>
    <t>Увеличение поступлений  за счет роста потенциального возможного дохода и роста количества налогоплательщиков: ИП Шевцов А.А., ИП Чжен И.Г., ИП Холодкова Т.А.  и др. и изменения срока уплаты по сроку 2/3 части патента на 29.12.2025 (в 2024 г. срок уплаты 2/3 части патента - 09.01.2025)</t>
  </si>
  <si>
    <t>Перевыполнение за счет поступления недоимки</t>
  </si>
  <si>
    <t>Рост в связи с увеличением фактических поступлений госпошлины по делам, рассматриваемым в судах общей юрисдикции, мировыми судьями, а также за счет увеличения ставок.</t>
  </si>
  <si>
    <t>Первоначальный бюджет был предусмотрен исходя из прогноза поступлений на 2025 год, предоставленного МИ ФНС России № 9 по Приморскому краю. Рост произошел в связи с увеличением фактических поступлений госпошлины по делам, рассматриваемым в судах общей юрисдикции, мировыми судьями, а также за счет увеличения ставок.</t>
  </si>
  <si>
    <t>Перевыполнение за счет погашения задолженности прошлых лет арендаторами по договорам аренды земельных участков</t>
  </si>
  <si>
    <t>С 01.07.2025 прошла реорганизация учреждений культуры (реорганизовано 2 казённых учреждения культуры, путем присоединения к бюджетному учреждению).В первоначальный бюджет эти платежи учреждения кулльтуры планировали, но с 01.07.2025 арендные платежи идут в доход учреждений</t>
  </si>
  <si>
    <t>Рост поступлений за счет погашения задолженности прошлых лет (в том числе по решениям суда)</t>
  </si>
  <si>
    <t>Увеличение за счет заключения нового договора</t>
  </si>
  <si>
    <t>В первоначальный бюджет доходы не планировались</t>
  </si>
  <si>
    <t>Рост поступлений от ФГБУ ""ЦЖКУ"" Министерства обороны РФ по плате за сверхлимитные выбросы загрязняющих веществ в атмосферный воздух стационарными объектами (нет действующих разрешений на выбросы, поэтому все выбросы считаются сверх нормативов и плата за НВОС увеличивается в 100 раз).</t>
  </si>
  <si>
    <t>Перевыполнение плана произошло за счет поступления дохода от компенсации затрат по электроэнергии самозанятыми гражданами по арендуемым ими помещениям. В первоначальном бюджете эти доходы не планировались</t>
  </si>
  <si>
    <t>Перевыполнение плана произошло за счет поступления дохода от компенсации затрат по электроэнергии самозанятыми гражданами по арендуемым ими помещениям. Также за счет погашения дебиторской задолженности прошлых лет по заключенным контрактам за электроэнергию и отопление</t>
  </si>
  <si>
    <t>Отклонения за счет снижения количества желающих воспользоваться социально значимыми услугами</t>
  </si>
  <si>
    <t>Доходы от продажи имущества не планировались</t>
  </si>
  <si>
    <t>Доходы от продажи земли не планировались</t>
  </si>
  <si>
    <t>Доходы за увеличение площади земельных участков не планировались</t>
  </si>
  <si>
    <t>Рост поступлений за счет того, что ООО "Терминал- ДВ" выкупил свое здание по решению суда от 12.11.2025 на сумму 2396 тыс руб.</t>
  </si>
  <si>
    <t>Перевыполнение за счет увеличениня заявлений граждан о предоставлении в собственность земельных участков</t>
  </si>
  <si>
    <t>Поступление заявлений граждан на увеличение площади земельных участков, находящихся в частной собственности, для введения личного подсобного  хозяйства</t>
  </si>
  <si>
    <t>Поступление в декабре 2025 г. дотации    в целях поощрения МО ПК за достижение наилучших показателей по отдельным направлениям деятельности</t>
  </si>
  <si>
    <t>В пераноначальном бюджете не предусматривалось</t>
  </si>
  <si>
    <t>Увеличение объема предоставления субсидии</t>
  </si>
  <si>
    <t xml:space="preserve">Снижение объемов финансирования </t>
  </si>
  <si>
    <t>Роста поступлений штрафов через Департамент по координации правоохранительной деятельности, исполнения административного законодательства и обеспечения деятельности мировых судей Приморского края.</t>
  </si>
  <si>
    <t xml:space="preserve">Штрафы через Департамент по координации правоохранительной деятельности, исполнения администр.законодательства ПК в первоначальном бюджете не предусматривались.  Рост поступлений за Административные штрафы, установленные законами субъектов РФ об административных правонарушениях, за нарушение муниципальных правовых актов на 118,59 тыс. руб.  Поступление 91,36 тыс.руб. в возмещение ущерба муниципальному имуществу и по 5,00 тыс.руб. земельный контроль и охрана окружающей среды (эти доходы также не планировались).   </t>
  </si>
  <si>
    <t xml:space="preserve">Снижение плановых объемов предоставления субсидий: на приобретение и поставку спортивного инвентаря (45М) 349,20 тыс.руб.; на обеспечение граждан твердым топливом (63М) 1,38 тыс.руб.; на организацию транспортного обслуживания (97М) 2000,01 тыс.руб.; на мероприятия по энергосбережению (15М) 88500,47 тыс.руб.; на проектирование, реконструкцию и строительство авто дорог 171148,00 тыс.руб. Увеличение плана на реализацию проектов инициативного бюджетирования (10М и 100М) 7797,83 тыс.руб. </t>
  </si>
  <si>
    <t xml:space="preserve">Снижение планового объема предоставления субвенций </t>
  </si>
  <si>
    <t>Заменили на выдачу сертификатов</t>
  </si>
  <si>
    <t xml:space="preserve">Увеличение планового объема предоставления субвенции </t>
  </si>
  <si>
    <t xml:space="preserve">Снижение планового объема предоставления субвенции </t>
  </si>
  <si>
    <t>Увеличение планового объема предоставления межбюджетного трансферта</t>
  </si>
  <si>
    <t>Увеличение планового объема предоставления межбюджетного трансферта на поддержку проектов инициативного бюджетирования (47М) 7500,00 тыс.руб.</t>
  </si>
  <si>
    <t xml:space="preserve">Снижение объемов финансирования из-за изменения плановых показателей </t>
  </si>
  <si>
    <t>Возврат компенсацйии части родительской платы (26М)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</si>
</sst>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Calibri"/>
      <family val="2"/>
      <scheme val="minor"/>
    </font>
    <font>
      <sz val="11"/>
      <color rgb="FF000000"/>
      <name val="Calibri"/>
      <family val="2"/>
      <charset val="204"/>
      <scheme val="minor"/>
    </font>
    <font>
      <sz val="12"/>
      <color rgb="FF000000"/>
      <name val="Times New Roman"/>
      <family val="1"/>
      <charset val="204"/>
    </font>
    <font>
      <sz val="10"/>
      <color rgb="FF000000"/>
      <name val="Times New Roman"/>
      <family val="1"/>
      <charset val="204"/>
    </font>
    <font>
      <sz val="10"/>
      <name val="Times New Roman"/>
      <family val="1"/>
      <charset val="204"/>
    </font>
    <font>
      <sz val="10"/>
      <color rgb="FF000000"/>
      <name val="Arial"/>
      <family val="2"/>
      <charset val="204"/>
    </font>
    <font>
      <b/>
      <sz val="8"/>
      <color rgb="FF000000"/>
      <name val="Arial"/>
      <family val="2"/>
      <charset val="204"/>
    </font>
    <font>
      <b/>
      <sz val="10"/>
      <color rgb="FF000000"/>
      <name val="Times New Roman"/>
      <family val="1"/>
      <charset val="204"/>
    </font>
    <font>
      <sz val="8"/>
      <color rgb="FF000000"/>
      <name val="Arial"/>
      <family val="2"/>
      <charset val="204"/>
    </font>
    <font>
      <sz val="8"/>
      <color rgb="FF000000"/>
      <name val="Times New Roman"/>
      <family val="1"/>
      <charset val="204"/>
    </font>
  </fonts>
  <fills count="4">
    <fill>
      <patternFill patternType="none"/>
    </fill>
    <fill>
      <patternFill patternType="gray125"/>
    </fill>
    <fill>
      <patternFill patternType="solid">
        <fgColor theme="2"/>
        <bgColor indexed="64"/>
      </patternFill>
    </fill>
    <fill>
      <patternFill patternType="solid">
        <fgColor rgb="FFFFFFFF"/>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medium">
        <color rgb="FF000000"/>
      </bottom>
      <diagonal/>
    </border>
    <border>
      <left/>
      <right style="medium">
        <color rgb="FF000000"/>
      </right>
      <top style="thin">
        <color rgb="FF000000"/>
      </top>
      <bottom style="hair">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hair">
        <color rgb="FF000000"/>
      </top>
      <bottom/>
      <diagonal/>
    </border>
    <border>
      <left style="thin">
        <color rgb="FF000000"/>
      </left>
      <right style="medium">
        <color rgb="FF000000"/>
      </right>
      <top style="thin">
        <color rgb="FF000000"/>
      </top>
      <bottom style="thin">
        <color rgb="FF000000"/>
      </bottom>
      <diagonal/>
    </border>
    <border>
      <left/>
      <right/>
      <top style="medium">
        <color rgb="FF000000"/>
      </top>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0" fontId="1" fillId="0" borderId="0"/>
    <xf numFmtId="0" fontId="5" fillId="0" borderId="0"/>
    <xf numFmtId="0" fontId="6" fillId="0" borderId="0"/>
    <xf numFmtId="0" fontId="8" fillId="0" borderId="0">
      <alignment horizontal="left"/>
    </xf>
    <xf numFmtId="49" fontId="8" fillId="0" borderId="0"/>
    <xf numFmtId="49" fontId="8" fillId="0" borderId="1">
      <alignment horizontal="center" vertical="center" wrapText="1"/>
    </xf>
    <xf numFmtId="49" fontId="8" fillId="0" borderId="3">
      <alignment horizontal="center" vertical="center" wrapText="1"/>
    </xf>
    <xf numFmtId="49" fontId="8" fillId="0" borderId="5">
      <alignment horizontal="center" vertical="center" wrapText="1"/>
    </xf>
    <xf numFmtId="0" fontId="8" fillId="0" borderId="6">
      <alignment horizontal="left" wrapText="1"/>
    </xf>
    <xf numFmtId="49" fontId="8" fillId="0" borderId="7">
      <alignment horizontal="center"/>
    </xf>
    <xf numFmtId="4" fontId="8" fillId="0" borderId="1">
      <alignment horizontal="right"/>
    </xf>
    <xf numFmtId="0" fontId="8" fillId="0" borderId="8">
      <alignment horizontal="left" wrapText="1" indent="1"/>
    </xf>
    <xf numFmtId="49" fontId="8" fillId="0" borderId="2">
      <alignment horizontal="center"/>
    </xf>
    <xf numFmtId="0" fontId="8" fillId="0" borderId="9">
      <alignment horizontal="left" wrapText="1" indent="2"/>
    </xf>
    <xf numFmtId="49" fontId="8" fillId="0" borderId="1">
      <alignment horizontal="center"/>
    </xf>
    <xf numFmtId="0" fontId="8" fillId="0" borderId="0"/>
    <xf numFmtId="0" fontId="8" fillId="0" borderId="10"/>
    <xf numFmtId="0" fontId="8" fillId="3" borderId="0"/>
  </cellStyleXfs>
  <cellXfs count="56">
    <xf numFmtId="0" fontId="0" fillId="0" borderId="0" xfId="0"/>
    <xf numFmtId="0" fontId="4" fillId="0" borderId="0" xfId="0" applyFont="1" applyBorder="1" applyProtection="1">
      <protection locked="0"/>
    </xf>
    <xf numFmtId="0" fontId="3" fillId="0" borderId="0" xfId="2" applyNumberFormat="1" applyFont="1" applyBorder="1" applyProtection="1"/>
    <xf numFmtId="0" fontId="3" fillId="0" borderId="0" xfId="4" applyNumberFormat="1" applyFont="1" applyBorder="1" applyProtection="1">
      <alignment horizontal="left"/>
    </xf>
    <xf numFmtId="49" fontId="3" fillId="0" borderId="0" xfId="5" applyNumberFormat="1" applyFont="1" applyBorder="1" applyProtection="1"/>
    <xf numFmtId="0" fontId="3" fillId="0" borderId="0" xfId="2" applyNumberFormat="1" applyFont="1" applyBorder="1" applyAlignment="1" applyProtection="1">
      <alignment horizontal="right"/>
    </xf>
    <xf numFmtId="0" fontId="4" fillId="0" borderId="0" xfId="0" applyFont="1" applyProtection="1">
      <protection locked="0"/>
    </xf>
    <xf numFmtId="49" fontId="3" fillId="0" borderId="4" xfId="6" applyNumberFormat="1" applyFont="1" applyBorder="1" applyProtection="1">
      <alignment horizontal="center" vertical="center" wrapText="1"/>
    </xf>
    <xf numFmtId="49" fontId="3" fillId="0" borderId="4" xfId="8" applyNumberFormat="1" applyFont="1" applyBorder="1" applyProtection="1">
      <alignment horizontal="center" vertical="center" wrapText="1"/>
    </xf>
    <xf numFmtId="4" fontId="3" fillId="0" borderId="4" xfId="11" applyNumberFormat="1" applyFont="1" applyBorder="1" applyProtection="1">
      <alignment horizontal="right"/>
    </xf>
    <xf numFmtId="49" fontId="3" fillId="0" borderId="4" xfId="13" applyNumberFormat="1" applyFont="1" applyBorder="1" applyProtection="1">
      <alignment horizontal="center"/>
    </xf>
    <xf numFmtId="49" fontId="3" fillId="2" borderId="4" xfId="15" applyNumberFormat="1" applyFont="1" applyFill="1" applyBorder="1" applyProtection="1">
      <alignment horizontal="center"/>
    </xf>
    <xf numFmtId="4" fontId="3" fillId="2" borderId="4" xfId="11" applyNumberFormat="1" applyFont="1" applyFill="1" applyBorder="1" applyProtection="1">
      <alignment horizontal="right"/>
    </xf>
    <xf numFmtId="49" fontId="3" fillId="0" borderId="4" xfId="15" applyNumberFormat="1" applyFont="1" applyBorder="1" applyProtection="1">
      <alignment horizontal="center"/>
    </xf>
    <xf numFmtId="4" fontId="3" fillId="0" borderId="4" xfId="11" applyNumberFormat="1" applyFont="1" applyFill="1" applyBorder="1" applyProtection="1">
      <alignment horizontal="right"/>
    </xf>
    <xf numFmtId="49" fontId="3" fillId="0" borderId="4" xfId="15" applyNumberFormat="1" applyFont="1" applyFill="1" applyBorder="1" applyProtection="1">
      <alignment horizontal="center"/>
    </xf>
    <xf numFmtId="0" fontId="4" fillId="0" borderId="0" xfId="0" applyFont="1" applyFill="1" applyProtection="1">
      <protection locked="0"/>
    </xf>
    <xf numFmtId="0" fontId="9" fillId="0" borderId="9" xfId="14" applyNumberFormat="1" applyFont="1" applyAlignment="1" applyProtection="1">
      <alignment vertical="center" wrapText="1"/>
    </xf>
    <xf numFmtId="0" fontId="3" fillId="0" borderId="9" xfId="14" applyNumberFormat="1" applyFont="1" applyAlignment="1" applyProtection="1">
      <alignment vertical="center" wrapText="1"/>
    </xf>
    <xf numFmtId="0" fontId="3" fillId="0" borderId="4" xfId="14" applyNumberFormat="1" applyFont="1" applyBorder="1" applyAlignment="1" applyProtection="1">
      <alignment horizontal="left" vertical="center" wrapText="1"/>
    </xf>
    <xf numFmtId="0" fontId="3" fillId="2" borderId="4" xfId="14" applyNumberFormat="1" applyFont="1" applyFill="1" applyBorder="1" applyAlignment="1" applyProtection="1">
      <alignment horizontal="left" vertical="center" wrapText="1"/>
    </xf>
    <xf numFmtId="0" fontId="3" fillId="0" borderId="4" xfId="14" applyNumberFormat="1" applyFont="1" applyFill="1" applyBorder="1" applyAlignment="1" applyProtection="1">
      <alignment horizontal="left" vertical="center" wrapText="1"/>
    </xf>
    <xf numFmtId="49" fontId="3" fillId="0" borderId="4" xfId="15" applyNumberFormat="1" applyFont="1" applyBorder="1" applyAlignment="1" applyProtection="1">
      <alignment horizontal="center"/>
    </xf>
    <xf numFmtId="49" fontId="3" fillId="2" borderId="4" xfId="15" applyNumberFormat="1" applyFont="1" applyFill="1" applyBorder="1" applyAlignment="1" applyProtection="1">
      <alignment horizontal="center"/>
    </xf>
    <xf numFmtId="49" fontId="3" fillId="0" borderId="4" xfId="15" applyNumberFormat="1" applyFont="1" applyFill="1" applyBorder="1" applyAlignment="1" applyProtection="1">
      <alignment horizontal="center"/>
    </xf>
    <xf numFmtId="0" fontId="3" fillId="0" borderId="4" xfId="17" applyNumberFormat="1" applyFont="1" applyBorder="1" applyProtection="1"/>
    <xf numFmtId="0" fontId="3" fillId="3" borderId="4" xfId="18" applyNumberFormat="1" applyFont="1" applyBorder="1" applyProtection="1"/>
    <xf numFmtId="0" fontId="3" fillId="0" borderId="4" xfId="17" applyNumberFormat="1" applyFont="1" applyBorder="1" applyAlignment="1" applyProtection="1">
      <alignment horizontal="center"/>
    </xf>
    <xf numFmtId="0" fontId="3" fillId="0" borderId="4" xfId="16" applyNumberFormat="1" applyFont="1" applyBorder="1" applyAlignment="1" applyProtection="1">
      <alignment horizontal="center"/>
    </xf>
    <xf numFmtId="4" fontId="3" fillId="0" borderId="4" xfId="17" applyNumberFormat="1" applyFont="1" applyBorder="1" applyProtection="1"/>
    <xf numFmtId="4" fontId="3" fillId="3" borderId="4" xfId="18" applyNumberFormat="1" applyFont="1" applyBorder="1" applyProtection="1"/>
    <xf numFmtId="0" fontId="3" fillId="0" borderId="0" xfId="2" applyNumberFormat="1" applyFont="1" applyBorder="1" applyAlignment="1" applyProtection="1">
      <alignment vertical="center"/>
    </xf>
    <xf numFmtId="0" fontId="7" fillId="0" borderId="0" xfId="3" applyNumberFormat="1" applyFont="1" applyBorder="1" applyAlignment="1" applyProtection="1">
      <alignment vertical="center"/>
    </xf>
    <xf numFmtId="49" fontId="3" fillId="0" borderId="4" xfId="6" applyNumberFormat="1" applyFont="1" applyBorder="1" applyAlignment="1" applyProtection="1">
      <alignment horizontal="center" vertical="center" wrapText="1"/>
    </xf>
    <xf numFmtId="0" fontId="3" fillId="0" borderId="4" xfId="12" applyNumberFormat="1" applyFont="1" applyBorder="1" applyAlignment="1" applyProtection="1">
      <alignment vertical="center" wrapText="1"/>
    </xf>
    <xf numFmtId="0" fontId="4" fillId="0" borderId="0" xfId="0" applyFont="1" applyAlignment="1" applyProtection="1">
      <alignment vertical="center"/>
      <protection locked="0"/>
    </xf>
    <xf numFmtId="0" fontId="7" fillId="0" borderId="4" xfId="9" applyNumberFormat="1" applyFont="1" applyBorder="1" applyAlignment="1" applyProtection="1">
      <alignment vertical="center" wrapText="1"/>
    </xf>
    <xf numFmtId="49" fontId="7" fillId="0" borderId="4" xfId="10" applyNumberFormat="1" applyFont="1" applyBorder="1" applyProtection="1">
      <alignment horizontal="center"/>
    </xf>
    <xf numFmtId="4" fontId="7" fillId="0" borderId="4" xfId="11" applyNumberFormat="1" applyFont="1" applyBorder="1" applyProtection="1">
      <alignment horizontal="right"/>
    </xf>
    <xf numFmtId="49" fontId="3" fillId="0" borderId="13" xfId="6" applyFont="1" applyBorder="1" applyAlignment="1">
      <alignment horizontal="center" vertical="center" wrapText="1"/>
    </xf>
    <xf numFmtId="49" fontId="3" fillId="0" borderId="13" xfId="6" applyFont="1" applyBorder="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lignment horizontal="center" wrapText="1"/>
    </xf>
    <xf numFmtId="49" fontId="3" fillId="0" borderId="4" xfId="11" applyNumberFormat="1" applyFont="1" applyFill="1" applyBorder="1" applyAlignment="1" applyProtection="1">
      <alignment horizontal="left" vertical="top" wrapText="1"/>
    </xf>
    <xf numFmtId="49" fontId="3" fillId="0" borderId="4" xfId="11" applyNumberFormat="1" applyFont="1" applyBorder="1" applyAlignment="1" applyProtection="1">
      <alignment horizontal="right" wrapText="1"/>
    </xf>
    <xf numFmtId="0" fontId="3" fillId="0" borderId="4" xfId="11" applyNumberFormat="1" applyFont="1" applyBorder="1" applyAlignment="1">
      <alignment horizontal="left" vertical="top" wrapText="1"/>
    </xf>
    <xf numFmtId="49" fontId="3" fillId="0" borderId="4" xfId="11" applyNumberFormat="1" applyFont="1" applyBorder="1" applyAlignment="1" applyProtection="1">
      <alignment horizontal="left" vertical="top" wrapText="1"/>
    </xf>
    <xf numFmtId="49" fontId="3" fillId="0" borderId="14" xfId="7" applyNumberFormat="1" applyFont="1" applyBorder="1" applyAlignment="1" applyProtection="1">
      <alignment horizontal="center" vertical="center" wrapText="1"/>
    </xf>
    <xf numFmtId="0" fontId="4" fillId="0" borderId="15" xfId="0" applyFont="1" applyBorder="1" applyAlignment="1">
      <alignment horizontal="center" vertical="center" wrapText="1"/>
    </xf>
    <xf numFmtId="0" fontId="2" fillId="0" borderId="0" xfId="1" applyNumberFormat="1" applyFont="1" applyBorder="1" applyAlignment="1" applyProtection="1">
      <alignment horizontal="center" wrapText="1"/>
    </xf>
    <xf numFmtId="49" fontId="3" fillId="0" borderId="11" xfId="6" applyNumberFormat="1" applyFont="1" applyBorder="1" applyAlignment="1" applyProtection="1">
      <alignment horizontal="center" vertical="center" wrapText="1"/>
    </xf>
    <xf numFmtId="49" fontId="3" fillId="0" borderId="12" xfId="6" applyFont="1" applyBorder="1" applyAlignment="1">
      <alignment horizontal="center" vertical="center" wrapText="1"/>
    </xf>
    <xf numFmtId="49" fontId="3" fillId="0" borderId="11" xfId="6" applyNumberFormat="1" applyFont="1" applyBorder="1" applyProtection="1">
      <alignment horizontal="center" vertical="center" wrapText="1"/>
    </xf>
    <xf numFmtId="49" fontId="3" fillId="0" borderId="12" xfId="6" applyFont="1" applyBorder="1">
      <alignment horizontal="center" vertical="center" wrapText="1"/>
    </xf>
    <xf numFmtId="49" fontId="3" fillId="0" borderId="14" xfId="6" applyNumberFormat="1" applyFont="1" applyBorder="1" applyAlignment="1" applyProtection="1">
      <alignment horizontal="center" vertical="center" wrapText="1"/>
    </xf>
    <xf numFmtId="49" fontId="3" fillId="2" borderId="4" xfId="11" applyNumberFormat="1" applyFont="1" applyFill="1" applyBorder="1" applyAlignment="1" applyProtection="1">
      <alignment horizontal="left" vertical="top" wrapText="1"/>
    </xf>
  </cellXfs>
  <cellStyles count="19">
    <cellStyle name="xl22" xfId="3" xr:uid="{00000000-0005-0000-0000-000000000000}"/>
    <cellStyle name="xl24" xfId="4" xr:uid="{00000000-0005-0000-0000-000001000000}"/>
    <cellStyle name="xl25" xfId="16" xr:uid="{00000000-0005-0000-0000-000002000000}"/>
    <cellStyle name="xl26" xfId="1" xr:uid="{00000000-0005-0000-0000-000003000000}"/>
    <cellStyle name="xl27" xfId="2" xr:uid="{00000000-0005-0000-0000-000004000000}"/>
    <cellStyle name="xl28" xfId="6" xr:uid="{00000000-0005-0000-0000-000005000000}"/>
    <cellStyle name="xl29" xfId="9" xr:uid="{00000000-0005-0000-0000-000006000000}"/>
    <cellStyle name="xl30" xfId="12" xr:uid="{00000000-0005-0000-0000-000007000000}"/>
    <cellStyle name="xl31" xfId="14" xr:uid="{00000000-0005-0000-0000-000008000000}"/>
    <cellStyle name="xl38" xfId="17" xr:uid="{00000000-0005-0000-0000-000009000000}"/>
    <cellStyle name="xl40" xfId="5" xr:uid="{00000000-0005-0000-0000-00000A000000}"/>
    <cellStyle name="xl41" xfId="10" xr:uid="{00000000-0005-0000-0000-00000B000000}"/>
    <cellStyle name="xl42" xfId="13" xr:uid="{00000000-0005-0000-0000-00000C000000}"/>
    <cellStyle name="xl43" xfId="15" xr:uid="{00000000-0005-0000-0000-00000D000000}"/>
    <cellStyle name="xl44" xfId="7" xr:uid="{00000000-0005-0000-0000-00000E000000}"/>
    <cellStyle name="xl45" xfId="8" xr:uid="{00000000-0005-0000-0000-00000F000000}"/>
    <cellStyle name="xl46" xfId="11" xr:uid="{00000000-0005-0000-0000-000010000000}"/>
    <cellStyle name="xl47" xfId="18" xr:uid="{00000000-0005-0000-0000-000011000000}"/>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6"/>
  <sheetViews>
    <sheetView tabSelected="1" view="pageBreakPreview" zoomScale="85" zoomScaleNormal="100" zoomScaleSheetLayoutView="85" zoomScalePageLayoutView="70" workbookViewId="0">
      <pane ySplit="7" topLeftCell="A8" activePane="bottomLeft" state="frozen"/>
      <selection pane="bottomLeft" activeCell="L74" sqref="L74"/>
    </sheetView>
  </sheetViews>
  <sheetFormatPr defaultColWidth="9.140625" defaultRowHeight="12.75" x14ac:dyDescent="0.2"/>
  <cols>
    <col min="1" max="1" width="48.7109375" style="35" customWidth="1"/>
    <col min="2" max="2" width="21.85546875" style="6" customWidth="1"/>
    <col min="3" max="3" width="14.7109375" style="6" customWidth="1"/>
    <col min="4" max="5" width="15.140625" style="6" customWidth="1"/>
    <col min="6" max="6" width="13.42578125" style="6" customWidth="1"/>
    <col min="7" max="7" width="13.140625" style="6" customWidth="1"/>
    <col min="8" max="8" width="18.85546875" style="6" customWidth="1"/>
    <col min="9" max="9" width="19.85546875" style="6" customWidth="1"/>
    <col min="10" max="16384" width="9.140625" style="6"/>
  </cols>
  <sheetData>
    <row r="1" spans="1:9" s="1" customFormat="1" ht="42.75" customHeight="1" x14ac:dyDescent="0.25">
      <c r="A1" s="49" t="s">
        <v>149</v>
      </c>
      <c r="B1" s="49"/>
      <c r="C1" s="49"/>
      <c r="D1" s="49"/>
      <c r="E1" s="49"/>
      <c r="F1" s="49"/>
      <c r="G1" s="49"/>
      <c r="H1" s="49"/>
      <c r="I1" s="49"/>
    </row>
    <row r="2" spans="1:9" s="1" customFormat="1" ht="12.95" customHeight="1" x14ac:dyDescent="0.2">
      <c r="A2" s="31"/>
      <c r="B2" s="2"/>
      <c r="C2" s="2"/>
      <c r="D2" s="2"/>
      <c r="E2" s="2"/>
      <c r="F2" s="2"/>
      <c r="G2" s="2"/>
      <c r="H2" s="2"/>
      <c r="I2" s="2"/>
    </row>
    <row r="3" spans="1:9" s="1" customFormat="1" ht="24.75" customHeight="1" x14ac:dyDescent="0.2">
      <c r="A3" s="32"/>
      <c r="B3" s="3"/>
      <c r="C3" s="4"/>
      <c r="D3" s="4"/>
      <c r="E3" s="4"/>
      <c r="F3" s="4"/>
      <c r="G3" s="2"/>
      <c r="H3" s="5"/>
      <c r="I3" s="5" t="s">
        <v>0</v>
      </c>
    </row>
    <row r="4" spans="1:9" s="1" customFormat="1" ht="11.45" customHeight="1" x14ac:dyDescent="0.2">
      <c r="A4" s="50" t="s">
        <v>1</v>
      </c>
      <c r="B4" s="52" t="s">
        <v>2</v>
      </c>
      <c r="C4" s="54" t="s">
        <v>150</v>
      </c>
      <c r="D4" s="47" t="s">
        <v>158</v>
      </c>
      <c r="E4" s="54" t="s">
        <v>151</v>
      </c>
      <c r="F4" s="47" t="s">
        <v>152</v>
      </c>
      <c r="G4" s="47" t="s">
        <v>153</v>
      </c>
      <c r="H4" s="47" t="s">
        <v>3</v>
      </c>
      <c r="I4" s="47" t="s">
        <v>67</v>
      </c>
    </row>
    <row r="5" spans="1:9" ht="89.25" customHeight="1" x14ac:dyDescent="0.2">
      <c r="A5" s="51"/>
      <c r="B5" s="53"/>
      <c r="C5" s="48"/>
      <c r="D5" s="48"/>
      <c r="E5" s="48"/>
      <c r="F5" s="48"/>
      <c r="G5" s="48"/>
      <c r="H5" s="48"/>
      <c r="I5" s="48"/>
    </row>
    <row r="6" spans="1:9" ht="16.5" customHeight="1" x14ac:dyDescent="0.2">
      <c r="A6" s="39"/>
      <c r="B6" s="40"/>
      <c r="C6" s="42"/>
      <c r="D6" s="42"/>
      <c r="E6" s="41"/>
      <c r="F6" s="42" t="s">
        <v>147</v>
      </c>
      <c r="G6" s="42" t="s">
        <v>148</v>
      </c>
      <c r="H6" s="41"/>
      <c r="I6" s="41"/>
    </row>
    <row r="7" spans="1:9" ht="11.45" customHeight="1" x14ac:dyDescent="0.2">
      <c r="A7" s="33" t="s">
        <v>4</v>
      </c>
      <c r="B7" s="7" t="s">
        <v>5</v>
      </c>
      <c r="C7" s="8" t="s">
        <v>6</v>
      </c>
      <c r="D7" s="8" t="s">
        <v>7</v>
      </c>
      <c r="E7" s="8" t="s">
        <v>8</v>
      </c>
      <c r="F7" s="8" t="s">
        <v>9</v>
      </c>
      <c r="G7" s="8" t="s">
        <v>10</v>
      </c>
      <c r="H7" s="8" t="s">
        <v>11</v>
      </c>
      <c r="I7" s="8" t="s">
        <v>157</v>
      </c>
    </row>
    <row r="8" spans="1:9" ht="21.75" customHeight="1" x14ac:dyDescent="0.2">
      <c r="A8" s="36" t="s">
        <v>12</v>
      </c>
      <c r="B8" s="37" t="s">
        <v>13</v>
      </c>
      <c r="C8" s="38">
        <f>C10+C49</f>
        <v>1341012473.9299998</v>
      </c>
      <c r="D8" s="38">
        <f>D10+D49</f>
        <v>1282346426.02</v>
      </c>
      <c r="E8" s="38">
        <f>E10+E49</f>
        <v>1247333327.9499998</v>
      </c>
      <c r="F8" s="38">
        <f>E8/C8*100</f>
        <v>93.014297196993112</v>
      </c>
      <c r="G8" s="38">
        <f>E8/D8*100</f>
        <v>97.26960692059869</v>
      </c>
      <c r="H8" s="9"/>
      <c r="I8" s="9"/>
    </row>
    <row r="9" spans="1:9" ht="15" customHeight="1" x14ac:dyDescent="0.2">
      <c r="A9" s="34" t="s">
        <v>14</v>
      </c>
      <c r="B9" s="10"/>
      <c r="C9" s="10"/>
      <c r="D9" s="10"/>
      <c r="E9" s="10"/>
      <c r="F9" s="9"/>
      <c r="G9" s="9"/>
      <c r="H9" s="10"/>
      <c r="I9" s="10"/>
    </row>
    <row r="10" spans="1:9" x14ac:dyDescent="0.2">
      <c r="A10" s="20" t="s">
        <v>32</v>
      </c>
      <c r="B10" s="11" t="s">
        <v>68</v>
      </c>
      <c r="C10" s="12">
        <f>C11+C13+C15+C20+C23+C27+C37+C39+C42+C46+C47</f>
        <v>517463053</v>
      </c>
      <c r="D10" s="12">
        <f>D11+D13+D15+D20+D23+D27+D37+D39+D42+D46+D47</f>
        <v>525565531</v>
      </c>
      <c r="E10" s="12">
        <f>E11+E13+E15+E20+E23+E27+E37+E39+E42+E46+E47</f>
        <v>591171352.68999994</v>
      </c>
      <c r="F10" s="12">
        <f t="shared" ref="F10:F32" si="0">E10/C10*100</f>
        <v>114.24416666323806</v>
      </c>
      <c r="G10" s="12">
        <f t="shared" ref="G10:G36" si="1">E10/D10*100</f>
        <v>112.48290038450028</v>
      </c>
      <c r="H10" s="12"/>
      <c r="I10" s="12"/>
    </row>
    <row r="11" spans="1:9" x14ac:dyDescent="0.2">
      <c r="A11" s="20" t="s">
        <v>33</v>
      </c>
      <c r="B11" s="11" t="s">
        <v>69</v>
      </c>
      <c r="C11" s="12">
        <f>C12</f>
        <v>462879053</v>
      </c>
      <c r="D11" s="12">
        <f>D12</f>
        <v>450348731</v>
      </c>
      <c r="E11" s="12">
        <f>E12</f>
        <v>507935899.11000001</v>
      </c>
      <c r="F11" s="12">
        <f t="shared" si="0"/>
        <v>109.73404301144731</v>
      </c>
      <c r="G11" s="12">
        <f t="shared" si="1"/>
        <v>112.78723889864808</v>
      </c>
      <c r="H11" s="12"/>
      <c r="I11" s="12"/>
    </row>
    <row r="12" spans="1:9" ht="89.25" customHeight="1" x14ac:dyDescent="0.2">
      <c r="A12" s="19" t="s">
        <v>19</v>
      </c>
      <c r="B12" s="13" t="s">
        <v>70</v>
      </c>
      <c r="C12" s="9">
        <v>462879053</v>
      </c>
      <c r="D12" s="9">
        <v>450348731</v>
      </c>
      <c r="E12" s="9">
        <v>507935899.11000001</v>
      </c>
      <c r="F12" s="9">
        <f t="shared" si="0"/>
        <v>109.73404301144731</v>
      </c>
      <c r="G12" s="9">
        <f t="shared" si="1"/>
        <v>112.78723889864808</v>
      </c>
      <c r="H12" s="43" t="s">
        <v>159</v>
      </c>
      <c r="I12" s="43" t="s">
        <v>160</v>
      </c>
    </row>
    <row r="13" spans="1:9" ht="38.25" x14ac:dyDescent="0.2">
      <c r="A13" s="20" t="s">
        <v>17</v>
      </c>
      <c r="B13" s="11" t="s">
        <v>71</v>
      </c>
      <c r="C13" s="12">
        <f>C14</f>
        <v>13770000</v>
      </c>
      <c r="D13" s="12">
        <f>D14</f>
        <v>14540000</v>
      </c>
      <c r="E13" s="12">
        <f>E14</f>
        <v>14557832.380000001</v>
      </c>
      <c r="F13" s="12">
        <f t="shared" si="0"/>
        <v>105.72136804647785</v>
      </c>
      <c r="G13" s="12">
        <f t="shared" si="1"/>
        <v>100.12264360385146</v>
      </c>
      <c r="H13" s="12"/>
      <c r="I13" s="12"/>
    </row>
    <row r="14" spans="1:9" ht="51" x14ac:dyDescent="0.2">
      <c r="A14" s="19" t="s">
        <v>18</v>
      </c>
      <c r="B14" s="13" t="s">
        <v>72</v>
      </c>
      <c r="C14" s="9">
        <v>13770000</v>
      </c>
      <c r="D14" s="9">
        <v>14540000</v>
      </c>
      <c r="E14" s="9">
        <v>14557832.380000001</v>
      </c>
      <c r="F14" s="9">
        <f t="shared" si="0"/>
        <v>105.72136804647785</v>
      </c>
      <c r="G14" s="9">
        <f t="shared" si="1"/>
        <v>100.12264360385146</v>
      </c>
      <c r="H14" s="43" t="s">
        <v>161</v>
      </c>
      <c r="I14" s="44"/>
    </row>
    <row r="15" spans="1:9" x14ac:dyDescent="0.2">
      <c r="A15" s="20" t="s">
        <v>15</v>
      </c>
      <c r="B15" s="11" t="s">
        <v>73</v>
      </c>
      <c r="C15" s="12">
        <f>C16+C18+C19</f>
        <v>5410000</v>
      </c>
      <c r="D15" s="12">
        <f>D16+D17+D18+D19</f>
        <v>9297800</v>
      </c>
      <c r="E15" s="12">
        <f>E16+E17+E18+E19</f>
        <v>11422234.809999999</v>
      </c>
      <c r="F15" s="12">
        <f t="shared" si="0"/>
        <v>211.13188188539738</v>
      </c>
      <c r="G15" s="12">
        <f t="shared" si="1"/>
        <v>122.84879014390499</v>
      </c>
      <c r="H15" s="12"/>
      <c r="I15" s="12"/>
    </row>
    <row r="16" spans="1:9" ht="117.75" customHeight="1" x14ac:dyDescent="0.2">
      <c r="A16" s="19" t="s">
        <v>23</v>
      </c>
      <c r="B16" s="13" t="s">
        <v>74</v>
      </c>
      <c r="C16" s="14">
        <v>925000</v>
      </c>
      <c r="D16" s="9">
        <v>1300000</v>
      </c>
      <c r="E16" s="9">
        <v>1264028.92</v>
      </c>
      <c r="F16" s="9">
        <f t="shared" si="0"/>
        <v>136.65177513513513</v>
      </c>
      <c r="G16" s="9">
        <f t="shared" si="1"/>
        <v>97.232993846153832</v>
      </c>
      <c r="H16" s="43" t="s">
        <v>163</v>
      </c>
      <c r="I16" s="9"/>
    </row>
    <row r="17" spans="1:9" ht="66.75" customHeight="1" x14ac:dyDescent="0.2">
      <c r="A17" s="19" t="s">
        <v>20</v>
      </c>
      <c r="B17" s="13" t="s">
        <v>75</v>
      </c>
      <c r="C17" s="9">
        <v>0</v>
      </c>
      <c r="D17" s="9">
        <v>0</v>
      </c>
      <c r="E17" s="9">
        <v>102507.39</v>
      </c>
      <c r="F17" s="9">
        <v>0</v>
      </c>
      <c r="G17" s="9">
        <v>0</v>
      </c>
      <c r="H17" s="45" t="s">
        <v>162</v>
      </c>
      <c r="I17" s="45" t="s">
        <v>162</v>
      </c>
    </row>
    <row r="18" spans="1:9" ht="192.75" customHeight="1" x14ac:dyDescent="0.2">
      <c r="A18" s="19" t="s">
        <v>21</v>
      </c>
      <c r="B18" s="13" t="s">
        <v>76</v>
      </c>
      <c r="C18" s="9">
        <v>1189000</v>
      </c>
      <c r="D18" s="9">
        <v>3512800</v>
      </c>
      <c r="E18" s="9">
        <v>3510799</v>
      </c>
      <c r="F18" s="9">
        <f t="shared" si="0"/>
        <v>295.27325483599662</v>
      </c>
      <c r="G18" s="9">
        <f t="shared" si="1"/>
        <v>99.943036893646095</v>
      </c>
      <c r="H18" s="43" t="s">
        <v>164</v>
      </c>
      <c r="I18" s="14"/>
    </row>
    <row r="19" spans="1:9" ht="195" customHeight="1" x14ac:dyDescent="0.2">
      <c r="A19" s="19" t="s">
        <v>22</v>
      </c>
      <c r="B19" s="13" t="s">
        <v>77</v>
      </c>
      <c r="C19" s="9">
        <v>3296000</v>
      </c>
      <c r="D19" s="9">
        <v>4485000</v>
      </c>
      <c r="E19" s="9">
        <v>6544899.5</v>
      </c>
      <c r="F19" s="9">
        <f t="shared" si="0"/>
        <v>198.57097997572814</v>
      </c>
      <c r="G19" s="9">
        <f t="shared" si="1"/>
        <v>145.92863991081381</v>
      </c>
      <c r="H19" s="43" t="s">
        <v>165</v>
      </c>
      <c r="I19" s="43" t="s">
        <v>166</v>
      </c>
    </row>
    <row r="20" spans="1:9" x14ac:dyDescent="0.2">
      <c r="A20" s="20" t="s">
        <v>24</v>
      </c>
      <c r="B20" s="11" t="s">
        <v>83</v>
      </c>
      <c r="C20" s="12">
        <f>C21+C22</f>
        <v>14279000</v>
      </c>
      <c r="D20" s="12">
        <f>D21+D22</f>
        <v>14679000</v>
      </c>
      <c r="E20" s="12">
        <f>E21+E22</f>
        <v>15149029.84</v>
      </c>
      <c r="F20" s="12">
        <f t="shared" si="0"/>
        <v>106.09307262413334</v>
      </c>
      <c r="G20" s="12">
        <f t="shared" si="1"/>
        <v>103.20205627086314</v>
      </c>
      <c r="H20" s="12"/>
      <c r="I20" s="12"/>
    </row>
    <row r="21" spans="1:9" ht="38.25" x14ac:dyDescent="0.2">
      <c r="A21" s="19" t="s">
        <v>25</v>
      </c>
      <c r="B21" s="13" t="s">
        <v>78</v>
      </c>
      <c r="C21" s="9">
        <v>3400000</v>
      </c>
      <c r="D21" s="9">
        <v>3800000</v>
      </c>
      <c r="E21" s="9">
        <v>4152147.48</v>
      </c>
      <c r="F21" s="9">
        <f t="shared" si="0"/>
        <v>122.12198470588235</v>
      </c>
      <c r="G21" s="9">
        <f t="shared" si="1"/>
        <v>109.26703894736842</v>
      </c>
      <c r="H21" s="43" t="s">
        <v>167</v>
      </c>
      <c r="I21" s="43" t="s">
        <v>167</v>
      </c>
    </row>
    <row r="22" spans="1:9" x14ac:dyDescent="0.2">
      <c r="A22" s="19" t="s">
        <v>26</v>
      </c>
      <c r="B22" s="13" t="s">
        <v>79</v>
      </c>
      <c r="C22" s="9">
        <v>10879000</v>
      </c>
      <c r="D22" s="9">
        <v>10879000</v>
      </c>
      <c r="E22" s="9">
        <v>10996882.359999999</v>
      </c>
      <c r="F22" s="9">
        <f t="shared" si="0"/>
        <v>101.08357716701902</v>
      </c>
      <c r="G22" s="9">
        <f t="shared" si="1"/>
        <v>101.08357716701902</v>
      </c>
      <c r="H22" s="14"/>
      <c r="I22" s="14"/>
    </row>
    <row r="23" spans="1:9" x14ac:dyDescent="0.2">
      <c r="A23" s="20" t="s">
        <v>27</v>
      </c>
      <c r="B23" s="11" t="s">
        <v>80</v>
      </c>
      <c r="C23" s="12">
        <f>C24+C26</f>
        <v>2500000</v>
      </c>
      <c r="D23" s="12">
        <f>D24</f>
        <v>9200000</v>
      </c>
      <c r="E23" s="12">
        <f>E24+E25+E26</f>
        <v>9872035.5</v>
      </c>
      <c r="F23" s="12">
        <f t="shared" si="0"/>
        <v>394.88141999999999</v>
      </c>
      <c r="G23" s="12">
        <f t="shared" si="1"/>
        <v>107.30473369565216</v>
      </c>
      <c r="H23" s="12"/>
      <c r="I23" s="12"/>
    </row>
    <row r="24" spans="1:9" ht="247.5" customHeight="1" x14ac:dyDescent="0.2">
      <c r="A24" s="19" t="s">
        <v>28</v>
      </c>
      <c r="B24" s="13" t="s">
        <v>81</v>
      </c>
      <c r="C24" s="9">
        <v>2500000</v>
      </c>
      <c r="D24" s="9">
        <v>9200000</v>
      </c>
      <c r="E24" s="9">
        <v>9865435.5</v>
      </c>
      <c r="F24" s="9">
        <f t="shared" si="0"/>
        <v>394.61742000000004</v>
      </c>
      <c r="G24" s="9">
        <f t="shared" si="1"/>
        <v>107.2329945652174</v>
      </c>
      <c r="H24" s="46" t="s">
        <v>169</v>
      </c>
      <c r="I24" s="46" t="s">
        <v>168</v>
      </c>
    </row>
    <row r="25" spans="1:9" ht="38.25" x14ac:dyDescent="0.2">
      <c r="A25" s="19" t="s">
        <v>29</v>
      </c>
      <c r="B25" s="13" t="s">
        <v>82</v>
      </c>
      <c r="C25" s="9">
        <v>0</v>
      </c>
      <c r="D25" s="9">
        <v>0</v>
      </c>
      <c r="E25" s="9">
        <v>1600</v>
      </c>
      <c r="F25" s="9">
        <v>0</v>
      </c>
      <c r="G25" s="9">
        <v>0</v>
      </c>
      <c r="H25" s="9"/>
      <c r="I25" s="9"/>
    </row>
    <row r="26" spans="1:9" ht="38.25" x14ac:dyDescent="0.2">
      <c r="A26" s="19" t="s">
        <v>30</v>
      </c>
      <c r="B26" s="13" t="s">
        <v>84</v>
      </c>
      <c r="C26" s="9">
        <v>0</v>
      </c>
      <c r="D26" s="9">
        <v>0</v>
      </c>
      <c r="E26" s="9">
        <v>5000</v>
      </c>
      <c r="F26" s="9">
        <v>0</v>
      </c>
      <c r="G26" s="9">
        <v>0</v>
      </c>
      <c r="H26" s="9"/>
      <c r="I26" s="9"/>
    </row>
    <row r="27" spans="1:9" ht="42.75" customHeight="1" x14ac:dyDescent="0.2">
      <c r="A27" s="20" t="s">
        <v>31</v>
      </c>
      <c r="B27" s="11" t="s">
        <v>85</v>
      </c>
      <c r="C27" s="12">
        <f>C28+C34+C35</f>
        <v>14000000</v>
      </c>
      <c r="D27" s="12">
        <f>D28+D34+D35</f>
        <v>19790000</v>
      </c>
      <c r="E27" s="12">
        <f t="shared" ref="E27" si="2">E28+E34+E35</f>
        <v>21160609.530000001</v>
      </c>
      <c r="F27" s="12">
        <f t="shared" si="0"/>
        <v>151.14721092857144</v>
      </c>
      <c r="G27" s="12">
        <f t="shared" si="1"/>
        <v>106.92576821627084</v>
      </c>
      <c r="H27" s="12"/>
      <c r="I27" s="12"/>
    </row>
    <row r="28" spans="1:9" ht="76.5" x14ac:dyDescent="0.2">
      <c r="A28" s="19" t="s">
        <v>63</v>
      </c>
      <c r="B28" s="13" t="s">
        <v>86</v>
      </c>
      <c r="C28" s="9">
        <f>C29+C30+C31+C32+C33</f>
        <v>14000000</v>
      </c>
      <c r="D28" s="9">
        <f t="shared" ref="D28:E28" si="3">D29+D30+D31+D32+D33</f>
        <v>19460000</v>
      </c>
      <c r="E28" s="9">
        <f t="shared" si="3"/>
        <v>20814662.870000001</v>
      </c>
      <c r="F28" s="9">
        <f t="shared" si="0"/>
        <v>148.67616335714285</v>
      </c>
      <c r="G28" s="9">
        <f t="shared" si="1"/>
        <v>106.96126860226104</v>
      </c>
      <c r="H28" s="9"/>
      <c r="I28" s="9"/>
    </row>
    <row r="29" spans="1:9" ht="89.25" x14ac:dyDescent="0.2">
      <c r="A29" s="19" t="s">
        <v>62</v>
      </c>
      <c r="B29" s="13" t="s">
        <v>92</v>
      </c>
      <c r="C29" s="9">
        <v>9600000</v>
      </c>
      <c r="D29" s="9">
        <v>11800000</v>
      </c>
      <c r="E29" s="9">
        <v>12228017.33</v>
      </c>
      <c r="F29" s="9">
        <f t="shared" si="0"/>
        <v>127.37518052083334</v>
      </c>
      <c r="G29" s="9">
        <f t="shared" si="1"/>
        <v>103.62726550847458</v>
      </c>
      <c r="H29" s="46" t="s">
        <v>170</v>
      </c>
      <c r="I29" s="9"/>
    </row>
    <row r="30" spans="1:9" ht="89.25" x14ac:dyDescent="0.2">
      <c r="A30" s="19" t="s">
        <v>61</v>
      </c>
      <c r="B30" s="13" t="s">
        <v>91</v>
      </c>
      <c r="C30" s="14">
        <v>1900000</v>
      </c>
      <c r="D30" s="9">
        <v>2000000</v>
      </c>
      <c r="E30" s="9">
        <v>2198604.33</v>
      </c>
      <c r="F30" s="9">
        <f t="shared" si="0"/>
        <v>115.71601736842105</v>
      </c>
      <c r="G30" s="9">
        <f t="shared" si="1"/>
        <v>109.93021650000001</v>
      </c>
      <c r="H30" s="46" t="s">
        <v>170</v>
      </c>
      <c r="I30" s="46" t="s">
        <v>170</v>
      </c>
    </row>
    <row r="31" spans="1:9" ht="222.75" customHeight="1" x14ac:dyDescent="0.2">
      <c r="A31" s="19" t="s">
        <v>60</v>
      </c>
      <c r="B31" s="13" t="s">
        <v>90</v>
      </c>
      <c r="C31" s="9">
        <v>120000</v>
      </c>
      <c r="D31" s="9">
        <v>60000</v>
      </c>
      <c r="E31" s="9">
        <v>60000</v>
      </c>
      <c r="F31" s="9">
        <f t="shared" si="0"/>
        <v>50</v>
      </c>
      <c r="G31" s="9">
        <f t="shared" si="1"/>
        <v>100</v>
      </c>
      <c r="H31" s="46" t="s">
        <v>171</v>
      </c>
      <c r="I31" s="46"/>
    </row>
    <row r="32" spans="1:9" ht="76.5" x14ac:dyDescent="0.2">
      <c r="A32" s="19" t="s">
        <v>59</v>
      </c>
      <c r="B32" s="13" t="s">
        <v>89</v>
      </c>
      <c r="C32" s="9">
        <v>2380000</v>
      </c>
      <c r="D32" s="9">
        <v>5600000</v>
      </c>
      <c r="E32" s="9">
        <v>6328039.7800000003</v>
      </c>
      <c r="F32" s="9">
        <f t="shared" si="0"/>
        <v>265.88402436974792</v>
      </c>
      <c r="G32" s="9">
        <f t="shared" si="1"/>
        <v>113.00071035714285</v>
      </c>
      <c r="H32" s="46" t="s">
        <v>172</v>
      </c>
      <c r="I32" s="46" t="s">
        <v>172</v>
      </c>
    </row>
    <row r="33" spans="1:9" ht="45" customHeight="1" x14ac:dyDescent="0.2">
      <c r="A33" s="19" t="s">
        <v>146</v>
      </c>
      <c r="B33" s="13" t="s">
        <v>145</v>
      </c>
      <c r="C33" s="9">
        <v>0</v>
      </c>
      <c r="D33" s="9">
        <v>0</v>
      </c>
      <c r="E33" s="9">
        <v>1.43</v>
      </c>
      <c r="F33" s="9">
        <v>0</v>
      </c>
      <c r="G33" s="9">
        <v>0</v>
      </c>
      <c r="H33" s="46"/>
      <c r="I33" s="46" t="s">
        <v>173</v>
      </c>
    </row>
    <row r="34" spans="1:9" ht="60.75" customHeight="1" x14ac:dyDescent="0.2">
      <c r="A34" s="19" t="s">
        <v>156</v>
      </c>
      <c r="B34" s="13" t="s">
        <v>155</v>
      </c>
      <c r="C34" s="9">
        <v>0</v>
      </c>
      <c r="D34" s="9">
        <v>0</v>
      </c>
      <c r="E34" s="9">
        <v>1543.23</v>
      </c>
      <c r="F34" s="9">
        <v>0</v>
      </c>
      <c r="G34" s="9">
        <v>0</v>
      </c>
      <c r="H34" s="9"/>
      <c r="I34" s="46" t="s">
        <v>173</v>
      </c>
    </row>
    <row r="35" spans="1:9" ht="76.5" x14ac:dyDescent="0.2">
      <c r="A35" s="19" t="s">
        <v>58</v>
      </c>
      <c r="B35" s="13" t="s">
        <v>88</v>
      </c>
      <c r="C35" s="9">
        <f>C36</f>
        <v>0</v>
      </c>
      <c r="D35" s="9">
        <f t="shared" ref="D35:E35" si="4">D36</f>
        <v>330000</v>
      </c>
      <c r="E35" s="9">
        <f t="shared" si="4"/>
        <v>344403.43</v>
      </c>
      <c r="F35" s="9">
        <v>0</v>
      </c>
      <c r="G35" s="9">
        <f t="shared" si="1"/>
        <v>104.36467575757575</v>
      </c>
      <c r="H35" s="46" t="s">
        <v>174</v>
      </c>
      <c r="I35" s="46"/>
    </row>
    <row r="36" spans="1:9" ht="76.5" x14ac:dyDescent="0.2">
      <c r="A36" s="19" t="s">
        <v>57</v>
      </c>
      <c r="B36" s="13" t="s">
        <v>87</v>
      </c>
      <c r="C36" s="9">
        <v>0</v>
      </c>
      <c r="D36" s="9">
        <v>330000</v>
      </c>
      <c r="E36" s="9">
        <v>344403.43</v>
      </c>
      <c r="F36" s="9">
        <v>0</v>
      </c>
      <c r="G36" s="9">
        <f t="shared" si="1"/>
        <v>104.36467575757575</v>
      </c>
      <c r="H36" s="9"/>
      <c r="I36" s="9"/>
    </row>
    <row r="37" spans="1:9" ht="25.5" x14ac:dyDescent="0.2">
      <c r="A37" s="20" t="s">
        <v>16</v>
      </c>
      <c r="B37" s="11" t="s">
        <v>93</v>
      </c>
      <c r="C37" s="12">
        <f>C38</f>
        <v>195000</v>
      </c>
      <c r="D37" s="12">
        <f>D38</f>
        <v>960000</v>
      </c>
      <c r="E37" s="12">
        <f>E38</f>
        <v>1086051.6200000001</v>
      </c>
      <c r="F37" s="12">
        <f t="shared" ref="F37:F46" si="5">E37/C37*100</f>
        <v>556.9495487179488</v>
      </c>
      <c r="G37" s="12">
        <f t="shared" ref="G37:G46" si="6">E37/D37*100</f>
        <v>113.13037708333336</v>
      </c>
      <c r="H37" s="12"/>
      <c r="I37" s="12"/>
    </row>
    <row r="38" spans="1:9" ht="232.5" customHeight="1" x14ac:dyDescent="0.2">
      <c r="A38" s="19" t="s">
        <v>56</v>
      </c>
      <c r="B38" s="13" t="s">
        <v>94</v>
      </c>
      <c r="C38" s="9">
        <v>195000</v>
      </c>
      <c r="D38" s="9">
        <v>960000</v>
      </c>
      <c r="E38" s="9">
        <v>1086051.6200000001</v>
      </c>
      <c r="F38" s="9">
        <f t="shared" si="5"/>
        <v>556.9495487179488</v>
      </c>
      <c r="G38" s="9">
        <f t="shared" si="6"/>
        <v>113.13037708333336</v>
      </c>
      <c r="H38" s="46" t="s">
        <v>175</v>
      </c>
      <c r="I38" s="46" t="s">
        <v>175</v>
      </c>
    </row>
    <row r="39" spans="1:9" ht="25.5" x14ac:dyDescent="0.2">
      <c r="A39" s="20" t="s">
        <v>55</v>
      </c>
      <c r="B39" s="11" t="s">
        <v>95</v>
      </c>
      <c r="C39" s="12">
        <f>C40+C41</f>
        <v>4260000</v>
      </c>
      <c r="D39" s="12">
        <f>D40+D41</f>
        <v>4400000</v>
      </c>
      <c r="E39" s="12">
        <f>E40+E41</f>
        <v>4900624.57</v>
      </c>
      <c r="F39" s="12">
        <f t="shared" si="5"/>
        <v>115.03813544600941</v>
      </c>
      <c r="G39" s="12">
        <f t="shared" si="6"/>
        <v>111.37783113636364</v>
      </c>
      <c r="H39" s="12"/>
      <c r="I39" s="12"/>
    </row>
    <row r="40" spans="1:9" ht="76.5" x14ac:dyDescent="0.2">
      <c r="A40" s="19" t="s">
        <v>54</v>
      </c>
      <c r="B40" s="13" t="s">
        <v>96</v>
      </c>
      <c r="C40" s="9">
        <v>1900000</v>
      </c>
      <c r="D40" s="9">
        <v>1700000</v>
      </c>
      <c r="E40" s="9">
        <v>1949560</v>
      </c>
      <c r="F40" s="9">
        <f t="shared" si="5"/>
        <v>102.60842105263157</v>
      </c>
      <c r="G40" s="9">
        <f t="shared" si="6"/>
        <v>114.68</v>
      </c>
      <c r="H40" s="9"/>
      <c r="I40" s="46" t="s">
        <v>178</v>
      </c>
    </row>
    <row r="41" spans="1:9" ht="219.75" customHeight="1" x14ac:dyDescent="0.2">
      <c r="A41" s="19" t="s">
        <v>53</v>
      </c>
      <c r="B41" s="13" t="s">
        <v>97</v>
      </c>
      <c r="C41" s="9">
        <v>2360000</v>
      </c>
      <c r="D41" s="9">
        <v>2700000</v>
      </c>
      <c r="E41" s="9">
        <v>2951064.57</v>
      </c>
      <c r="F41" s="9">
        <f t="shared" si="5"/>
        <v>125.04510889830507</v>
      </c>
      <c r="G41" s="9">
        <f t="shared" si="6"/>
        <v>109.29868777777779</v>
      </c>
      <c r="H41" s="46" t="s">
        <v>176</v>
      </c>
      <c r="I41" s="46" t="s">
        <v>177</v>
      </c>
    </row>
    <row r="42" spans="1:9" ht="25.5" x14ac:dyDescent="0.2">
      <c r="A42" s="20" t="s">
        <v>52</v>
      </c>
      <c r="B42" s="11" t="s">
        <v>98</v>
      </c>
      <c r="C42" s="12">
        <f t="shared" ref="C42:D42" si="7">C43+C44+C45</f>
        <v>0</v>
      </c>
      <c r="D42" s="12">
        <f t="shared" si="7"/>
        <v>1100000</v>
      </c>
      <c r="E42" s="12">
        <f>E43+E44+E45</f>
        <v>3751059.2800000003</v>
      </c>
      <c r="F42" s="12">
        <v>0</v>
      </c>
      <c r="G42" s="12">
        <f t="shared" si="6"/>
        <v>341.00538909090909</v>
      </c>
      <c r="H42" s="12"/>
      <c r="I42" s="12"/>
    </row>
    <row r="43" spans="1:9" ht="89.25" x14ac:dyDescent="0.2">
      <c r="A43" s="19" t="s">
        <v>51</v>
      </c>
      <c r="B43" s="13" t="s">
        <v>99</v>
      </c>
      <c r="C43" s="9">
        <v>0</v>
      </c>
      <c r="D43" s="9">
        <v>0</v>
      </c>
      <c r="E43" s="9">
        <v>2396000</v>
      </c>
      <c r="F43" s="9">
        <v>0</v>
      </c>
      <c r="G43" s="9">
        <v>0</v>
      </c>
      <c r="H43" s="46" t="s">
        <v>179</v>
      </c>
      <c r="I43" s="46" t="s">
        <v>182</v>
      </c>
    </row>
    <row r="44" spans="1:9" ht="76.5" x14ac:dyDescent="0.2">
      <c r="A44" s="19" t="s">
        <v>50</v>
      </c>
      <c r="B44" s="13" t="s">
        <v>100</v>
      </c>
      <c r="C44" s="9">
        <v>0</v>
      </c>
      <c r="D44" s="9">
        <v>1100000</v>
      </c>
      <c r="E44" s="9">
        <v>1206584.03</v>
      </c>
      <c r="F44" s="9">
        <v>0</v>
      </c>
      <c r="G44" s="9">
        <f t="shared" si="6"/>
        <v>109.68945727272728</v>
      </c>
      <c r="H44" s="46" t="s">
        <v>180</v>
      </c>
      <c r="I44" s="46" t="s">
        <v>183</v>
      </c>
    </row>
    <row r="45" spans="1:9" ht="102" x14ac:dyDescent="0.2">
      <c r="A45" s="19" t="s">
        <v>143</v>
      </c>
      <c r="B45" s="13" t="s">
        <v>144</v>
      </c>
      <c r="C45" s="9">
        <v>0</v>
      </c>
      <c r="D45" s="9">
        <v>0</v>
      </c>
      <c r="E45" s="9">
        <v>148475.25</v>
      </c>
      <c r="F45" s="9">
        <v>0</v>
      </c>
      <c r="G45" s="9">
        <v>0</v>
      </c>
      <c r="H45" s="46" t="s">
        <v>181</v>
      </c>
      <c r="I45" s="46" t="s">
        <v>184</v>
      </c>
    </row>
    <row r="46" spans="1:9" ht="409.5" x14ac:dyDescent="0.2">
      <c r="A46" s="20" t="s">
        <v>49</v>
      </c>
      <c r="B46" s="11" t="s">
        <v>101</v>
      </c>
      <c r="C46" s="12">
        <v>170000</v>
      </c>
      <c r="D46" s="12">
        <v>1250000</v>
      </c>
      <c r="E46" s="12">
        <v>1338564.04</v>
      </c>
      <c r="F46" s="12">
        <f t="shared" si="5"/>
        <v>787.39061176470591</v>
      </c>
      <c r="G46" s="12">
        <f t="shared" si="6"/>
        <v>107.08512320000001</v>
      </c>
      <c r="H46" s="55" t="s">
        <v>190</v>
      </c>
      <c r="I46" s="55" t="s">
        <v>189</v>
      </c>
    </row>
    <row r="47" spans="1:9" x14ac:dyDescent="0.2">
      <c r="A47" s="20" t="s">
        <v>48</v>
      </c>
      <c r="B47" s="11" t="s">
        <v>102</v>
      </c>
      <c r="C47" s="12">
        <f>C48</f>
        <v>0</v>
      </c>
      <c r="D47" s="12">
        <f t="shared" ref="D47:E47" si="8">D48</f>
        <v>0</v>
      </c>
      <c r="E47" s="12">
        <f t="shared" si="8"/>
        <v>-2587.9899999999998</v>
      </c>
      <c r="F47" s="12">
        <v>0</v>
      </c>
      <c r="G47" s="12">
        <v>0</v>
      </c>
      <c r="H47" s="12"/>
      <c r="I47" s="12"/>
    </row>
    <row r="48" spans="1:9" x14ac:dyDescent="0.2">
      <c r="A48" s="19" t="s">
        <v>47</v>
      </c>
      <c r="B48" s="13" t="s">
        <v>103</v>
      </c>
      <c r="C48" s="9">
        <v>0</v>
      </c>
      <c r="D48" s="9">
        <v>0</v>
      </c>
      <c r="E48" s="9">
        <v>-2587.9899999999998</v>
      </c>
      <c r="F48" s="9">
        <v>0</v>
      </c>
      <c r="G48" s="9">
        <v>0</v>
      </c>
      <c r="H48" s="9"/>
      <c r="I48" s="9"/>
    </row>
    <row r="49" spans="1:9" x14ac:dyDescent="0.2">
      <c r="A49" s="20" t="s">
        <v>46</v>
      </c>
      <c r="B49" s="11" t="s">
        <v>104</v>
      </c>
      <c r="C49" s="12">
        <f>C50+C74</f>
        <v>823549420.92999995</v>
      </c>
      <c r="D49" s="12">
        <f>D50+D74</f>
        <v>756780895.01999998</v>
      </c>
      <c r="E49" s="12">
        <f>E50+E74</f>
        <v>656161975.25999999</v>
      </c>
      <c r="F49" s="12">
        <f t="shared" ref="F49:F73" si="9">E49/C49*100</f>
        <v>79.67487543358645</v>
      </c>
      <c r="G49" s="12">
        <f t="shared" ref="G49:G73" si="10">E49/D49*100</f>
        <v>86.704352551428926</v>
      </c>
      <c r="H49" s="12"/>
      <c r="I49" s="12"/>
    </row>
    <row r="50" spans="1:9" ht="38.25" x14ac:dyDescent="0.2">
      <c r="A50" s="19" t="s">
        <v>45</v>
      </c>
      <c r="B50" s="13" t="s">
        <v>105</v>
      </c>
      <c r="C50" s="9">
        <f>C51+C54+C59+C69</f>
        <v>823549420.92999995</v>
      </c>
      <c r="D50" s="9">
        <f>D51+D54+D59+D69</f>
        <v>756780895.01999998</v>
      </c>
      <c r="E50" s="9">
        <f>E51+E54+E59+E69</f>
        <v>656164431.78999996</v>
      </c>
      <c r="F50" s="9">
        <f t="shared" si="9"/>
        <v>79.675173719267619</v>
      </c>
      <c r="G50" s="9">
        <f t="shared" si="10"/>
        <v>86.704677153967936</v>
      </c>
      <c r="H50" s="9"/>
      <c r="I50" s="9"/>
    </row>
    <row r="51" spans="1:9" ht="25.5" x14ac:dyDescent="0.2">
      <c r="A51" s="20" t="s">
        <v>44</v>
      </c>
      <c r="B51" s="11" t="s">
        <v>106</v>
      </c>
      <c r="C51" s="12">
        <f>C52+C53</f>
        <v>0</v>
      </c>
      <c r="D51" s="12">
        <f t="shared" ref="D51:E51" si="11">D52+D53</f>
        <v>22247613</v>
      </c>
      <c r="E51" s="12">
        <f t="shared" si="11"/>
        <v>22377813</v>
      </c>
      <c r="F51" s="12">
        <v>0</v>
      </c>
      <c r="G51" s="12">
        <f t="shared" si="10"/>
        <v>100.58523132346828</v>
      </c>
      <c r="H51" s="12"/>
      <c r="I51" s="12"/>
    </row>
    <row r="52" spans="1:9" ht="38.25" x14ac:dyDescent="0.2">
      <c r="A52" s="19" t="s">
        <v>43</v>
      </c>
      <c r="B52" s="13" t="s">
        <v>107</v>
      </c>
      <c r="C52" s="9">
        <v>0</v>
      </c>
      <c r="D52" s="9">
        <v>20069613</v>
      </c>
      <c r="E52" s="9">
        <v>20069613</v>
      </c>
      <c r="F52" s="9">
        <v>0</v>
      </c>
      <c r="G52" s="9">
        <f t="shared" si="10"/>
        <v>100</v>
      </c>
      <c r="H52" s="9"/>
      <c r="I52" s="9"/>
    </row>
    <row r="53" spans="1:9" ht="103.5" customHeight="1" x14ac:dyDescent="0.2">
      <c r="A53" s="19" t="s">
        <v>42</v>
      </c>
      <c r="B53" s="13" t="s">
        <v>108</v>
      </c>
      <c r="C53" s="9">
        <v>0</v>
      </c>
      <c r="D53" s="9">
        <v>2178000</v>
      </c>
      <c r="E53" s="9">
        <v>2308200</v>
      </c>
      <c r="F53" s="9">
        <v>0</v>
      </c>
      <c r="G53" s="9">
        <f t="shared" si="10"/>
        <v>105.97796143250689</v>
      </c>
      <c r="H53" s="46" t="s">
        <v>186</v>
      </c>
      <c r="I53" s="46" t="s">
        <v>185</v>
      </c>
    </row>
    <row r="54" spans="1:9" ht="25.5" x14ac:dyDescent="0.2">
      <c r="A54" s="20" t="s">
        <v>41</v>
      </c>
      <c r="B54" s="11" t="s">
        <v>109</v>
      </c>
      <c r="C54" s="12">
        <f>C55+C56+C57+C58</f>
        <v>398879320.46999997</v>
      </c>
      <c r="D54" s="12">
        <f t="shared" ref="D54:E54" si="12">D55+D56+D57+D58</f>
        <v>347789105.63999999</v>
      </c>
      <c r="E54" s="12">
        <f t="shared" si="12"/>
        <v>261468210.75</v>
      </c>
      <c r="F54" s="12">
        <f t="shared" si="9"/>
        <v>65.550706023544095</v>
      </c>
      <c r="G54" s="12">
        <f t="shared" si="10"/>
        <v>75.180103835871265</v>
      </c>
      <c r="H54" s="12"/>
      <c r="I54" s="12"/>
    </row>
    <row r="55" spans="1:9" ht="37.5" customHeight="1" x14ac:dyDescent="0.2">
      <c r="A55" s="18" t="s">
        <v>154</v>
      </c>
      <c r="B55" s="13" t="s">
        <v>110</v>
      </c>
      <c r="C55" s="9">
        <v>0</v>
      </c>
      <c r="D55" s="9">
        <v>196559640.11000001</v>
      </c>
      <c r="E55" s="9">
        <v>113249092.42</v>
      </c>
      <c r="F55" s="9">
        <v>0</v>
      </c>
      <c r="G55" s="9">
        <f t="shared" si="10"/>
        <v>57.615638875113319</v>
      </c>
      <c r="H55" s="46" t="s">
        <v>186</v>
      </c>
      <c r="I55" s="46" t="s">
        <v>188</v>
      </c>
    </row>
    <row r="56" spans="1:9" ht="25.5" x14ac:dyDescent="0.2">
      <c r="A56" s="19" t="s">
        <v>40</v>
      </c>
      <c r="B56" s="13" t="s">
        <v>111</v>
      </c>
      <c r="C56" s="9">
        <v>0</v>
      </c>
      <c r="D56" s="9">
        <v>6175617.3899999997</v>
      </c>
      <c r="E56" s="9">
        <v>6175617.3899999997</v>
      </c>
      <c r="F56" s="9">
        <v>0</v>
      </c>
      <c r="G56" s="9">
        <f t="shared" si="10"/>
        <v>100</v>
      </c>
      <c r="H56" s="46"/>
      <c r="I56" s="46"/>
    </row>
    <row r="57" spans="1:9" ht="42.75" customHeight="1" x14ac:dyDescent="0.2">
      <c r="A57" s="19" t="s">
        <v>39</v>
      </c>
      <c r="B57" s="13" t="s">
        <v>112</v>
      </c>
      <c r="C57" s="9">
        <v>1334246.3400000001</v>
      </c>
      <c r="D57" s="9">
        <v>1710000</v>
      </c>
      <c r="E57" s="9">
        <v>1710000</v>
      </c>
      <c r="F57" s="9">
        <f t="shared" si="9"/>
        <v>128.16224026516721</v>
      </c>
      <c r="G57" s="9">
        <f t="shared" si="10"/>
        <v>100</v>
      </c>
      <c r="H57" s="46" t="s">
        <v>187</v>
      </c>
      <c r="I57" s="46"/>
    </row>
    <row r="58" spans="1:9" ht="409.5" customHeight="1" x14ac:dyDescent="0.2">
      <c r="A58" s="19" t="s">
        <v>38</v>
      </c>
      <c r="B58" s="13" t="s">
        <v>113</v>
      </c>
      <c r="C58" s="9">
        <v>397545074.13</v>
      </c>
      <c r="D58" s="9">
        <v>143343848.13999999</v>
      </c>
      <c r="E58" s="9">
        <v>140333500.94</v>
      </c>
      <c r="F58" s="9">
        <f t="shared" si="9"/>
        <v>35.300022581617995</v>
      </c>
      <c r="G58" s="9">
        <f t="shared" si="10"/>
        <v>97.899911828054272</v>
      </c>
      <c r="H58" s="46" t="s">
        <v>191</v>
      </c>
      <c r="I58" s="46"/>
    </row>
    <row r="59" spans="1:9" ht="18" customHeight="1" x14ac:dyDescent="0.2">
      <c r="A59" s="20" t="s">
        <v>37</v>
      </c>
      <c r="B59" s="11" t="s">
        <v>131</v>
      </c>
      <c r="C59" s="12">
        <f>C60+C61+C62+C63+C64+C65+C66+C67+C68</f>
        <v>400762640.06</v>
      </c>
      <c r="D59" s="12">
        <f t="shared" ref="D59:E59" si="13">D60+D61+D62+D63+D64+D65+D66+D67+D68</f>
        <v>349189189.14999998</v>
      </c>
      <c r="E59" s="12">
        <f t="shared" si="13"/>
        <v>336333420.81</v>
      </c>
      <c r="F59" s="12">
        <f t="shared" si="9"/>
        <v>83.923346936642091</v>
      </c>
      <c r="G59" s="12">
        <f t="shared" si="10"/>
        <v>96.318394515221499</v>
      </c>
      <c r="H59" s="55"/>
      <c r="I59" s="55"/>
    </row>
    <row r="60" spans="1:9" ht="51" x14ac:dyDescent="0.2">
      <c r="A60" s="21" t="s">
        <v>114</v>
      </c>
      <c r="B60" s="15" t="s">
        <v>122</v>
      </c>
      <c r="C60" s="14">
        <v>362181039.06</v>
      </c>
      <c r="D60" s="14">
        <v>326487839.64999998</v>
      </c>
      <c r="E60" s="14">
        <v>313632071.31</v>
      </c>
      <c r="F60" s="9">
        <f t="shared" ref="F60" si="14">E60/C60*100</f>
        <v>86.595386695006624</v>
      </c>
      <c r="G60" s="9">
        <f t="shared" ref="G60" si="15">E60/D60*100</f>
        <v>96.062405156105797</v>
      </c>
      <c r="H60" s="43" t="s">
        <v>192</v>
      </c>
      <c r="I60" s="43"/>
    </row>
    <row r="61" spans="1:9" ht="82.5" customHeight="1" x14ac:dyDescent="0.2">
      <c r="A61" s="21" t="s">
        <v>115</v>
      </c>
      <c r="B61" s="15" t="s">
        <v>123</v>
      </c>
      <c r="C61" s="14">
        <v>3464203</v>
      </c>
      <c r="D61" s="14">
        <v>2287590</v>
      </c>
      <c r="E61" s="14">
        <v>2287590</v>
      </c>
      <c r="F61" s="9">
        <f t="shared" ref="F61:F68" si="16">E61/C61*100</f>
        <v>66.035102446363567</v>
      </c>
      <c r="G61" s="9">
        <f t="shared" ref="G61:G68" si="17">E61/D61*100</f>
        <v>100</v>
      </c>
      <c r="H61" s="43" t="s">
        <v>195</v>
      </c>
      <c r="I61" s="43"/>
    </row>
    <row r="62" spans="1:9" ht="63.75" x14ac:dyDescent="0.2">
      <c r="A62" s="21" t="s">
        <v>116</v>
      </c>
      <c r="B62" s="15" t="s">
        <v>124</v>
      </c>
      <c r="C62" s="14">
        <v>14751540</v>
      </c>
      <c r="D62" s="14">
        <v>0</v>
      </c>
      <c r="E62" s="14">
        <v>0</v>
      </c>
      <c r="F62" s="9">
        <f t="shared" si="16"/>
        <v>0</v>
      </c>
      <c r="G62" s="9">
        <v>0</v>
      </c>
      <c r="H62" s="43" t="s">
        <v>193</v>
      </c>
      <c r="I62" s="43"/>
    </row>
    <row r="63" spans="1:9" ht="51" x14ac:dyDescent="0.2">
      <c r="A63" s="21" t="s">
        <v>36</v>
      </c>
      <c r="B63" s="15" t="s">
        <v>125</v>
      </c>
      <c r="C63" s="14">
        <v>659354</v>
      </c>
      <c r="D63" s="14">
        <v>642486</v>
      </c>
      <c r="E63" s="14">
        <v>642486</v>
      </c>
      <c r="F63" s="9">
        <f t="shared" si="16"/>
        <v>97.441738428825786</v>
      </c>
      <c r="G63" s="9">
        <f t="shared" si="17"/>
        <v>100</v>
      </c>
      <c r="H63" s="43"/>
      <c r="I63" s="43"/>
    </row>
    <row r="64" spans="1:9" ht="63.75" x14ac:dyDescent="0.2">
      <c r="A64" s="21" t="s">
        <v>117</v>
      </c>
      <c r="B64" s="15" t="s">
        <v>126</v>
      </c>
      <c r="C64" s="14">
        <v>14983</v>
      </c>
      <c r="D64" s="14">
        <v>20881</v>
      </c>
      <c r="E64" s="14">
        <v>20881</v>
      </c>
      <c r="F64" s="9">
        <f t="shared" si="16"/>
        <v>139.36461322832542</v>
      </c>
      <c r="G64" s="9">
        <f t="shared" si="17"/>
        <v>100</v>
      </c>
      <c r="H64" s="43" t="s">
        <v>194</v>
      </c>
      <c r="I64" s="43"/>
    </row>
    <row r="65" spans="1:9" ht="63.75" x14ac:dyDescent="0.2">
      <c r="A65" s="21" t="s">
        <v>118</v>
      </c>
      <c r="B65" s="15" t="s">
        <v>127</v>
      </c>
      <c r="C65" s="14">
        <v>14502700</v>
      </c>
      <c r="D65" s="14">
        <v>14106540.5</v>
      </c>
      <c r="E65" s="14">
        <v>14106540.5</v>
      </c>
      <c r="F65" s="14">
        <f t="shared" si="16"/>
        <v>97.268374164810695</v>
      </c>
      <c r="G65" s="14">
        <f t="shared" si="17"/>
        <v>100</v>
      </c>
      <c r="H65" s="43"/>
      <c r="I65" s="43"/>
    </row>
    <row r="66" spans="1:9" ht="51" x14ac:dyDescent="0.2">
      <c r="A66" s="21" t="s">
        <v>119</v>
      </c>
      <c r="B66" s="15" t="s">
        <v>128</v>
      </c>
      <c r="C66" s="14">
        <v>1512732</v>
      </c>
      <c r="D66" s="14">
        <v>2298949</v>
      </c>
      <c r="E66" s="14">
        <v>2298949</v>
      </c>
      <c r="F66" s="14">
        <f t="shared" si="16"/>
        <v>151.9733171506916</v>
      </c>
      <c r="G66" s="14">
        <f t="shared" si="17"/>
        <v>100</v>
      </c>
      <c r="H66" s="43" t="s">
        <v>194</v>
      </c>
      <c r="I66" s="43"/>
    </row>
    <row r="67" spans="1:9" ht="25.5" x14ac:dyDescent="0.2">
      <c r="A67" s="21" t="s">
        <v>120</v>
      </c>
      <c r="B67" s="15" t="s">
        <v>129</v>
      </c>
      <c r="C67" s="14">
        <v>2948011</v>
      </c>
      <c r="D67" s="14">
        <v>2972936</v>
      </c>
      <c r="E67" s="14">
        <v>2972936</v>
      </c>
      <c r="F67" s="14">
        <f t="shared" si="16"/>
        <v>100.84548531196118</v>
      </c>
      <c r="G67" s="14">
        <f t="shared" si="17"/>
        <v>100</v>
      </c>
      <c r="H67" s="43"/>
      <c r="I67" s="43"/>
    </row>
    <row r="68" spans="1:9" ht="53.25" customHeight="1" x14ac:dyDescent="0.2">
      <c r="A68" s="21" t="s">
        <v>121</v>
      </c>
      <c r="B68" s="15" t="s">
        <v>130</v>
      </c>
      <c r="C68" s="14">
        <v>728078</v>
      </c>
      <c r="D68" s="14">
        <v>371967</v>
      </c>
      <c r="E68" s="14">
        <v>371967</v>
      </c>
      <c r="F68" s="14">
        <f t="shared" si="16"/>
        <v>51.088894321762226</v>
      </c>
      <c r="G68" s="14">
        <f t="shared" si="17"/>
        <v>100</v>
      </c>
      <c r="H68" s="43" t="s">
        <v>195</v>
      </c>
      <c r="I68" s="43"/>
    </row>
    <row r="69" spans="1:9" x14ac:dyDescent="0.2">
      <c r="A69" s="20" t="s">
        <v>35</v>
      </c>
      <c r="B69" s="23" t="s">
        <v>139</v>
      </c>
      <c r="C69" s="12">
        <f>C72+C71+C70+C73</f>
        <v>23907460.399999999</v>
      </c>
      <c r="D69" s="12">
        <f>D72+D71+D70+D73</f>
        <v>37554987.230000004</v>
      </c>
      <c r="E69" s="12">
        <f>E72+E71+E70+E73</f>
        <v>35984987.230000004</v>
      </c>
      <c r="F69" s="12">
        <f t="shared" si="9"/>
        <v>150.51781589482422</v>
      </c>
      <c r="G69" s="12">
        <f t="shared" si="10"/>
        <v>95.819463363454858</v>
      </c>
      <c r="H69" s="55"/>
      <c r="I69" s="55"/>
    </row>
    <row r="70" spans="1:9" ht="124.5" customHeight="1" x14ac:dyDescent="0.2">
      <c r="A70" s="19" t="s">
        <v>133</v>
      </c>
      <c r="B70" s="22" t="s">
        <v>137</v>
      </c>
      <c r="C70" s="9">
        <v>0</v>
      </c>
      <c r="D70" s="9">
        <v>703080</v>
      </c>
      <c r="E70" s="9">
        <v>703080</v>
      </c>
      <c r="F70" s="9">
        <v>0</v>
      </c>
      <c r="G70" s="9">
        <f>E70/D70*100</f>
        <v>100</v>
      </c>
      <c r="H70" s="46"/>
      <c r="I70" s="46"/>
    </row>
    <row r="71" spans="1:9" s="16" customFormat="1" ht="76.5" x14ac:dyDescent="0.2">
      <c r="A71" s="18" t="s">
        <v>132</v>
      </c>
      <c r="B71" s="24" t="s">
        <v>136</v>
      </c>
      <c r="C71" s="14">
        <v>1963460.4</v>
      </c>
      <c r="D71" s="14">
        <v>2048511.63</v>
      </c>
      <c r="E71" s="14">
        <v>2048511.63</v>
      </c>
      <c r="F71" s="9">
        <f>E71/C71*100</f>
        <v>104.33170080741124</v>
      </c>
      <c r="G71" s="9">
        <f>E71/D71*100</f>
        <v>100</v>
      </c>
      <c r="H71" s="43"/>
      <c r="I71" s="43"/>
    </row>
    <row r="72" spans="1:9" s="16" customFormat="1" ht="63.75" x14ac:dyDescent="0.2">
      <c r="A72" s="18" t="s">
        <v>34</v>
      </c>
      <c r="B72" s="24" t="s">
        <v>135</v>
      </c>
      <c r="C72" s="14">
        <v>21294000</v>
      </c>
      <c r="D72" s="14">
        <v>26653395.600000001</v>
      </c>
      <c r="E72" s="14">
        <v>26213395.600000001</v>
      </c>
      <c r="F72" s="9">
        <f t="shared" si="9"/>
        <v>123.10226166995399</v>
      </c>
      <c r="G72" s="9">
        <f t="shared" si="10"/>
        <v>98.349178443890281</v>
      </c>
      <c r="H72" s="43" t="s">
        <v>196</v>
      </c>
      <c r="I72" s="43"/>
    </row>
    <row r="73" spans="1:9" ht="127.5" x14ac:dyDescent="0.2">
      <c r="A73" s="19" t="s">
        <v>134</v>
      </c>
      <c r="B73" s="22" t="s">
        <v>138</v>
      </c>
      <c r="C73" s="9">
        <v>650000</v>
      </c>
      <c r="D73" s="9">
        <v>8150000</v>
      </c>
      <c r="E73" s="9">
        <v>7020000</v>
      </c>
      <c r="F73" s="9">
        <f t="shared" si="9"/>
        <v>1080</v>
      </c>
      <c r="G73" s="9">
        <f t="shared" si="10"/>
        <v>86.134969325153378</v>
      </c>
      <c r="H73" s="43" t="s">
        <v>197</v>
      </c>
      <c r="I73" s="46" t="s">
        <v>198</v>
      </c>
    </row>
    <row r="74" spans="1:9" ht="56.25" customHeight="1" x14ac:dyDescent="0.2">
      <c r="A74" s="17" t="s">
        <v>64</v>
      </c>
      <c r="B74" s="22" t="s">
        <v>140</v>
      </c>
      <c r="C74" s="9">
        <f t="shared" ref="C74:E75" si="18">C75</f>
        <v>0</v>
      </c>
      <c r="D74" s="9">
        <f t="shared" si="18"/>
        <v>0</v>
      </c>
      <c r="E74" s="9">
        <f t="shared" si="18"/>
        <v>-2456.5300000000002</v>
      </c>
      <c r="F74" s="9">
        <v>0</v>
      </c>
      <c r="G74" s="9">
        <v>0</v>
      </c>
      <c r="H74" s="46" t="s">
        <v>199</v>
      </c>
      <c r="I74" s="46" t="s">
        <v>199</v>
      </c>
    </row>
    <row r="75" spans="1:9" ht="33" customHeight="1" x14ac:dyDescent="0.2">
      <c r="A75" s="17" t="s">
        <v>65</v>
      </c>
      <c r="B75" s="27" t="s">
        <v>141</v>
      </c>
      <c r="C75" s="29">
        <f t="shared" si="18"/>
        <v>0</v>
      </c>
      <c r="D75" s="29">
        <f t="shared" si="18"/>
        <v>0</v>
      </c>
      <c r="E75" s="29">
        <f>E76</f>
        <v>-2456.5300000000002</v>
      </c>
      <c r="F75" s="9">
        <v>0</v>
      </c>
      <c r="G75" s="9">
        <v>0</v>
      </c>
      <c r="H75" s="25"/>
      <c r="I75" s="25"/>
    </row>
    <row r="76" spans="1:9" ht="41.25" customHeight="1" x14ac:dyDescent="0.2">
      <c r="A76" s="17" t="s">
        <v>66</v>
      </c>
      <c r="B76" s="28" t="s">
        <v>142</v>
      </c>
      <c r="C76" s="30">
        <v>0</v>
      </c>
      <c r="D76" s="30">
        <v>0</v>
      </c>
      <c r="E76" s="30">
        <v>-2456.5300000000002</v>
      </c>
      <c r="F76" s="9">
        <v>0</v>
      </c>
      <c r="G76" s="9">
        <v>0</v>
      </c>
      <c r="H76" s="26"/>
      <c r="I76" s="26"/>
    </row>
  </sheetData>
  <mergeCells count="10">
    <mergeCell ref="I4:I5"/>
    <mergeCell ref="A1:I1"/>
    <mergeCell ref="A4:A5"/>
    <mergeCell ref="B4:B5"/>
    <mergeCell ref="C4:C5"/>
    <mergeCell ref="D4:D5"/>
    <mergeCell ref="E4:E5"/>
    <mergeCell ref="F4:F5"/>
    <mergeCell ref="G4:G5"/>
    <mergeCell ref="H4:H5"/>
  </mergeCells>
  <pageMargins left="0.78740157480314965" right="0.39370078740157483" top="0.59055118110236227" bottom="0.39370078740157483" header="0" footer="0"/>
  <pageSetup paperSize="9" scale="74" fitToWidth="2" fitToHeight="0" orientation="landscape" r:id="rId1"/>
  <headerFooter>
    <evenFooter>&amp;R&amp;D СТР. &amp;P</even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Доходы</vt:lpstr>
      <vt:lpstr>Доходы!Область_печати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207-2</cp:lastModifiedBy>
  <cp:lastPrinted>2025-02-14T04:56:35Z</cp:lastPrinted>
  <dcterms:created xsi:type="dcterms:W3CDTF">2023-03-09T01:50:55Z</dcterms:created>
  <dcterms:modified xsi:type="dcterms:W3CDTF">2026-04-08T01:15:11Z</dcterms:modified>
</cp:coreProperties>
</file>